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ate1904="1"/>
  <mc:AlternateContent xmlns:mc="http://schemas.openxmlformats.org/markup-compatibility/2006">
    <mc:Choice Requires="x15">
      <x15ac:absPath xmlns:x15ac="http://schemas.microsoft.com/office/spreadsheetml/2010/11/ac" url="V:\Programas de Salud\HÁBITOS y estilos de vida\Actividad física\Documentación\"/>
    </mc:Choice>
  </mc:AlternateContent>
  <bookViews>
    <workbookView xWindow="0" yWindow="840" windowWidth="25605" windowHeight="12615" tabRatio="500"/>
  </bookViews>
  <sheets>
    <sheet name="Cuestionario" sheetId="1" r:id="rId1"/>
    <sheet name="Report" sheetId="2" r:id="rId2"/>
    <sheet name="Foglio3" sheetId="3" state="hidden" r:id="rId3"/>
    <sheet name="Export" sheetId="4" r:id="rId4"/>
  </sheet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2" l="1"/>
  <c r="G8" i="2"/>
  <c r="R2" i="4"/>
  <c r="D6" i="2"/>
  <c r="G6" i="2"/>
  <c r="T2" i="4"/>
  <c r="N2" i="4"/>
  <c r="P2" i="4"/>
  <c r="D7" i="2"/>
  <c r="G7" i="2"/>
  <c r="W2" i="4"/>
  <c r="B2" i="3"/>
  <c r="C2" i="3"/>
  <c r="D10" i="2"/>
  <c r="D2" i="3"/>
  <c r="E2" i="3"/>
  <c r="J2" i="3"/>
  <c r="G2" i="3"/>
  <c r="I2" i="3"/>
  <c r="K2" i="3"/>
  <c r="A2" i="3"/>
  <c r="V2" i="4"/>
  <c r="S2" i="4"/>
  <c r="Q2" i="4"/>
  <c r="O2" i="4"/>
  <c r="E2" i="4"/>
  <c r="G2" i="4"/>
  <c r="L2" i="4"/>
  <c r="I2" i="4"/>
  <c r="M2" i="4"/>
  <c r="F2" i="3"/>
  <c r="F2" i="4"/>
  <c r="H2" i="3"/>
  <c r="H2" i="4"/>
  <c r="J2" i="4"/>
  <c r="K2" i="4"/>
  <c r="D2" i="4"/>
  <c r="C2" i="4"/>
  <c r="B2" i="4"/>
  <c r="A2" i="4"/>
  <c r="A13" i="2"/>
  <c r="G10" i="2"/>
  <c r="U2" i="4"/>
  <c r="D16" i="2"/>
  <c r="F16" i="2"/>
  <c r="B1" i="2"/>
  <c r="B2" i="2"/>
  <c r="B3" i="2"/>
  <c r="A19" i="2"/>
</calcChain>
</file>

<file path=xl/sharedStrings.xml><?xml version="1.0" encoding="utf-8"?>
<sst xmlns="http://schemas.openxmlformats.org/spreadsheetml/2006/main" count="131" uniqueCount="105">
  <si>
    <t>Total</t>
  </si>
  <si>
    <t xml:space="preserve">andiblasio@gmail.com  </t>
  </si>
  <si>
    <t xml:space="preserve">Ekelund et al. Does physical activity attenuate, or even eliminate, the detrimental association of sitting time with mortality? A harmonised meta-analysis of data from more than 1 million men and women. Lancet. 2016 Sep 24;388(10051):1302-10. </t>
  </si>
  <si>
    <t>En caso de (D10/60) =&lt; 2,5 e D15 &gt;= 8</t>
  </si>
  <si>
    <t>En caso dei (D10/60) =&lt; 2,5 e 4&lt;D15&lt;8</t>
  </si>
  <si>
    <t>En caso de (D10/60) =&lt; 2,5 e 4=&lt;D15</t>
  </si>
  <si>
    <t>En caso de 2,5 &lt; (D10/60)  =&lt; 16 D15 &gt;= 8</t>
  </si>
  <si>
    <t>En caso de 2,5 &lt; (D10/60)  =&lt; 16 4&lt; D15&lt;8</t>
  </si>
  <si>
    <t>En caso de 2,5 &lt; (D10/60)  =&lt; 16 4=&lt; D15</t>
  </si>
  <si>
    <t>En caso de 16 &lt; (D10/60)  =&lt; 35,5 D15 &gt;= 8</t>
  </si>
  <si>
    <t>En caso de 16 &lt; (D10/60)  =&lt; 35,5 4 &lt; D15&lt;8</t>
  </si>
  <si>
    <t>En caso de 16 &lt; (D10/60)  =&lt; 35,5 4=&lt; D15</t>
  </si>
  <si>
    <t>En caso de (D10/60) &gt; 35,5 e D15 &gt;= 8</t>
  </si>
  <si>
    <t>En caso de (D10/60) &gt; 35,5 e 4&lt;D15&lt;8</t>
  </si>
  <si>
    <t>En caso de (D10/60) &gt; 35,5 e 4=&lt;D15</t>
  </si>
  <si>
    <t>Definitivamente debes mejorar tus niveles de actividad física. Tus bajos/inexistentes niveles diarios de actividad física a intensidad moderada a vigorosa y tus niveles altos de tiempo sedentario producirán efectos negativos en tu salud presente y futura. Lo ideal es que reduzcas tu tiempo sedentario diario por debajo de 4 horas e incrementes tu actividad física moderada a vigorosa de acuerdo con tu estado de salud. Si esto no es posible para ti reducir tu tiempo diario sedentario por motivos laborales o personales y para contrarrestar los efectos negativos que tu alto sedentarismo tendrá en tu salud presente y futura deberías dedicar de 60 a 75 minutos diarios a  realizar actividad física a intensidad moderada o, de 45 a 55 minutos diarios a actividad física moderada y vigorosa.</t>
  </si>
  <si>
    <t>Definitivamente debes mejorar tus niveles de actividad física. Tus bajos/inexistentes niveles diarios de actividad física a intensidad moderada a vigorosa y tus niveles medio/altos de tiempo sedentario producirán efectos negativos en tu salud presente y futura. Lo ideal es que reduzcas tu tiempo sedentario diario por debajo de 4 horas e incrementes tu actividad física moderada a vigorosa de acuerdo con tu estado de salud. Si esto no es posible para ti reducir tu tiempo diario sedentario por motivos laborales o personales y para contrarrestar los efectos negativos que tu alto sedentarismo tendrá en tu salud presente y futura deberías dedicar de 60 a 75 minutos diarios a  realizar actividad física a intensidad moderada o, de 45 a 55 minutos diarios a actividad física moderada y vigorosa.</t>
  </si>
  <si>
    <t>Debes mejorar tus niveles de actividad física. Aunque tu tiempo diario sedentario es bajo, por debajo de las 4 horas, tus bajos/inexistentes niveles de actividad física moderada a vigorosa diarios producirán efectos negativos en tu salud presente y futura. De acuerdo con tu estado de salud deberías dedicar de 60 a 75 minutos diarios a  realizar actividad física a intensidad moderada o de 45 a 55 minutos diarios a actividad física moderada y vigorosa.</t>
  </si>
  <si>
    <t>Debes mejorar tus niveles de actividad física. Tus bajos niveles diarios de actividad física a intensidad moderada a vigorosa y tu alto tiempo sedentario diario tendrá efectos negativos en tu salud presente y futura. Lo ideal es que reduzcas tu tiempo sedentario diario por debajo de 4 horas e incrementes tu actividad física moderada a vigorosa de acuerdo con tu estado de salud. Si esto no es posible para ti reducir tu tiempo diario sedentario por motivos laborales o personales y para contrarrestar los efectos negativos que tu alto sedentarismo tendrá en tu salud presente y futura, deberías dedicar de 60 a 75 minutos diarios a  realizar actividad física a intensidad moderada o, de 45 a 55 minutos diarios a actividad física moderada y vigorosa.</t>
  </si>
  <si>
    <t>Debes mejorar tus niveles de actividad física. Aunque tu tiempo diario sedentario es bajo, por debajo de las 4 horas, tus bajos niveles de actividad física moderada a vigorosa diarios producirán efectos negativos en tu salud presente y futura. De acuerdo con tu estado de salud y para contrarrestar los efectos negativos que tus altos niveles de sedentarismo tendrán en tu salud presente y futura, deberías dedicar de 60 a 75 minutos diarios a  realizar actividad física a intensidad moderada o de 45 a 55 minutos diarios a actividad física moderada y vigorosa.</t>
  </si>
  <si>
    <t>Deberías mejorar ligeramente tus niveles de actividad física. Tu mayor problema es tu alto nivel de tiempo sedentario diario, que producirá efectos negativos en tu salud presente y futura, aunque tus niveles diarios de actividad física a intensidad moderada a intensa son casi adecuados. Lo ideal es que reduzcas tu tiempo sedentario diario por debajo de 4 horas e incrementes tu actividad física moderada a vigorosa de acuerdo con tu estado de salud. Si esto no es posible para ti reducir tu tiempo diario sedentario por motivos laborales o personales y para contrarrestar los efectos negativos que tu alto sedentarismo tendrá en tu salud presente y futura deberías dedicar de 60 a 75 minutos diarios a  realizar actividad física a intensidad moderada o, de 45 a 55 minutos diarios a actividad física moderada y vigorosa.</t>
  </si>
  <si>
    <t>Tus niveles de actividad física son adecuados tanto en cuanto a calidad como a cantidad. Tanto el tiempo que dedicas a realizar actividad física a intensidad moderada a vigorosa como tu tiempo sedentario diario es casi ideal. Tu tiempo sedentario diario debería permanecer por debajo de las 4 horas. Si esto no es posible y para contrarrestar los efectos negativos que niveles altos de sedentarismo tendrán en tu salud presente y futura deberías dedicar de 60 a 75 minutos diarios a  realizar actividad física a intensidad moderada o, de 45 a 55 minutos diarios a actividad física moderada y vigorosa.</t>
  </si>
  <si>
    <t>Tus niveles de actividad física son adecuados tanto en cuanto a calidad como a cantidad. Tanto el tiempo que dedicas a realizar actividad física a intensidad moderada a vigorosa como tu tiempo sedentario diario es casi ideal. Para contrarrestar los efectos negativos que niveles altos de sedentarismo tendrán en tu salud presente y futura deberías dedicar de 60 a 75 minutos diarios a  realizar actividad física a intensidad moderada o, de 45 a 55 minutos diarios a actividad física moderada y vigorosa.</t>
  </si>
  <si>
    <t>Tus niveles de actividad física son óptimos a pesar de tus altos niveles de tiempo sedentario diario tus niveles de actividad física son óptimos. Esto es así gracias al alto número de horas que dedicas a realizar actividad física a intensidad moderada a vigorosa.</t>
  </si>
  <si>
    <t xml:space="preserve">Tus nivles de actividad física son excelentes. Tu tiempo sedentario diario es bajo y dedicas un número alto de horas a realizar actividad física a intensidad moderada a vigorosa. </t>
  </si>
  <si>
    <t>Tus niveles de actividad física son excelentes. Tu tiempo sedentario diario es bajo y dedicas un número alto de horas a realizar actividad física a intensidad moderada a vigorosa.</t>
  </si>
  <si>
    <t>Nombre y apellidos</t>
  </si>
  <si>
    <t>Edad</t>
  </si>
  <si>
    <t>Peso</t>
  </si>
  <si>
    <t>años</t>
  </si>
  <si>
    <t>kilogramos</t>
  </si>
  <si>
    <t>Este informe no constituye un diagnóstico.</t>
  </si>
  <si>
    <t>No olvide consultar con su facultativo antes de comenzar un programa de ejercicio.</t>
  </si>
  <si>
    <t>Caminar</t>
  </si>
  <si>
    <t>Actividades físicas moderadas</t>
  </si>
  <si>
    <t>Actividades físicas vigorosas</t>
  </si>
  <si>
    <r>
      <t>MET-min/</t>
    </r>
    <r>
      <rPr>
        <sz val="12"/>
        <rFont val="Times New Roman"/>
        <family val="1"/>
        <charset val="1"/>
      </rPr>
      <t>semana</t>
    </r>
  </si>
  <si>
    <r>
      <t>Kcal/</t>
    </r>
    <r>
      <rPr>
        <sz val="12"/>
        <rFont val="Times New Roman"/>
        <family val="1"/>
        <charset val="1"/>
      </rPr>
      <t>semana</t>
    </r>
  </si>
  <si>
    <t>Nivel de actividad física semanal</t>
  </si>
  <si>
    <t>De acuerdo con tu informe, el tiempo medio que dedicas a actividades sedentarias de lunes a viernes es</t>
  </si>
  <si>
    <t>hora/s</t>
  </si>
  <si>
    <t>minutos/día</t>
  </si>
  <si>
    <t>COMENTARIO</t>
  </si>
  <si>
    <t>Tal y como destaca la literatura científica, tanto el tiempo sedentario diario total como el tiempo diario dedicado a realizar actividad física a intensidad moderada a vigorosa, juegan un rol en la aparición y/o prevención de las patologías crónicas no transmisibles más comunes como los desórdenes cardiometabólicos y ciertos tipos de cáncer. Es extremadamente importante que tomemos ambos aspectos en consideración para poder promover un buen estado de salud.</t>
  </si>
  <si>
    <r>
      <rPr>
        <b/>
        <i/>
        <sz val="7"/>
        <rFont val="Times New Roman"/>
        <family val="1"/>
      </rPr>
      <t xml:space="preserve">
MET-min/semanal. El equivalente metabólico (MET), es una medida fisiológica que expresa el costo energético de actividades y se define como el índice de gasto metabólico (y por ende el índice de consumo energético) de una actividad física específica en relación a una tasa metabólica, generalmente expresada como la tasa metabólica en reposo. En este caso, la variable MET-min/semanales expresa la implicación metabólica semanal tanto de caminar como de actividades físicas de intensidad moderada y vigorosa.
</t>
    </r>
  </si>
  <si>
    <t>Nombre y apelidos</t>
  </si>
  <si>
    <t>SUGERENCIA: utiliza la tecla del tabulador para desplazarte por las celdas editables</t>
  </si>
  <si>
    <t>Informe automático del CUESTIONARIO INTERNACIONAL DE ACTIVIDAD FÍSICA</t>
  </si>
  <si>
    <t>CUESTIONARIO INTERNACIONAL DE ACTIVIDAD FISICA
PARA USO CON JÓVENES Y ADULTOS DE MEDIANA EDAD (15-69 años)</t>
  </si>
  <si>
    <r>
      <t xml:space="preserve">Estamos interesados en saber acerca de la clase de actividad física que la gente hace como parte de su vida diaria. Las preguntas se referirán acerca del tiempo que usted utilizó siendo físicamente activo(a) </t>
    </r>
    <r>
      <rPr>
        <b/>
        <sz val="12"/>
        <rFont val="Times New Roman"/>
        <family val="1"/>
        <charset val="1"/>
      </rPr>
      <t>en los últimos 7 días</t>
    </r>
    <r>
      <rPr>
        <sz val="12"/>
        <rFont val="Times New Roman"/>
        <family val="1"/>
        <charset val="1"/>
      </rPr>
      <t xml:space="preserve">. Por favor responda cada pregunta aún si usted no se considera una persona activa. Por favor piense en aquellas actividades que usted hace como parte del trabajo, en el jardín y en la casa, para ir de un sitio a otro, y en su tiempo libre de descanso, ejercicio o deporte.
Piense acerca de todas aquellas actividades </t>
    </r>
    <r>
      <rPr>
        <b/>
        <sz val="12"/>
        <rFont val="Times New Roman"/>
        <family val="1"/>
        <charset val="1"/>
      </rPr>
      <t>vigorosas</t>
    </r>
    <r>
      <rPr>
        <sz val="12"/>
        <rFont val="Times New Roman"/>
        <family val="1"/>
        <charset val="1"/>
      </rPr>
      <t xml:space="preserve"> que usted realizó </t>
    </r>
    <r>
      <rPr>
        <b/>
        <sz val="12"/>
        <rFont val="Times New Roman"/>
        <family val="1"/>
        <charset val="1"/>
      </rPr>
      <t>en los últimos 7 días</t>
    </r>
    <r>
      <rPr>
        <sz val="12"/>
        <rFont val="Times New Roman"/>
        <family val="1"/>
        <charset val="1"/>
      </rPr>
      <t>. Actividades</t>
    </r>
    <r>
      <rPr>
        <b/>
        <sz val="12"/>
        <rFont val="Times New Roman"/>
        <family val="1"/>
        <charset val="1"/>
      </rPr>
      <t xml:space="preserve"> vigorosas</t>
    </r>
    <r>
      <rPr>
        <sz val="12"/>
        <rFont val="Times New Roman"/>
        <family val="1"/>
        <charset val="1"/>
      </rPr>
      <t xml:space="preserve"> son las que requieren un esfuerzo físico fuerte y le hacen respirar mucho más fuerte que lo normal. Piense solamente en esas actividades que usted hizo por lo menos 10 minutos continuos.
</t>
    </r>
  </si>
  <si>
    <r>
      <t xml:space="preserve">1. </t>
    </r>
    <r>
      <rPr>
        <sz val="12"/>
        <rFont val="Times New Roman"/>
        <family val="1"/>
        <charset val="1"/>
      </rPr>
      <t>Durante los</t>
    </r>
    <r>
      <rPr>
        <b/>
        <sz val="12"/>
        <rFont val="Times New Roman"/>
        <family val="1"/>
        <charset val="1"/>
      </rPr>
      <t xml:space="preserve"> últimos 7 días</t>
    </r>
    <r>
      <rPr>
        <sz val="12"/>
        <rFont val="Times New Roman"/>
        <family val="1"/>
        <charset val="1"/>
      </rPr>
      <t xml:space="preserve">, ¿Cuántos días realizó usted actividades físicas </t>
    </r>
    <r>
      <rPr>
        <b/>
        <sz val="12"/>
        <rFont val="Times New Roman"/>
        <family val="1"/>
        <charset val="1"/>
      </rPr>
      <t>vigorosas</t>
    </r>
    <r>
      <rPr>
        <sz val="12"/>
        <rFont val="Times New Roman"/>
        <family val="1"/>
        <charset val="1"/>
      </rPr>
      <t xml:space="preserve"> como levantar objetos pesados, excavar, aeróbicos, o pedalear rápido en bicicleta? </t>
    </r>
  </si>
  <si>
    <t>días por semana</t>
  </si>
  <si>
    <t>Ninguna actividad física intensa. Pase a la pregunta 3</t>
  </si>
  <si>
    <r>
      <t>2.</t>
    </r>
    <r>
      <rPr>
        <sz val="12"/>
        <rFont val="Times New Roman"/>
        <family val="1"/>
        <charset val="1"/>
      </rPr>
      <t xml:space="preserve"> ¿Cuánto tiempo en total usualmente le tomó realizar actividades físicas </t>
    </r>
    <r>
      <rPr>
        <b/>
        <sz val="12"/>
        <rFont val="Times New Roman"/>
        <family val="1"/>
        <charset val="1"/>
      </rPr>
      <t>vigorosas</t>
    </r>
    <r>
      <rPr>
        <sz val="12"/>
        <rFont val="Times New Roman"/>
        <family val="1"/>
        <charset val="1"/>
      </rPr>
      <t xml:space="preserve"> en uno de esos días que las realizó?</t>
    </r>
  </si>
  <si>
    <t xml:space="preserve">horas por día   </t>
  </si>
  <si>
    <t>minutos por día</t>
  </si>
  <si>
    <t>No sabe/No está seguro(a)</t>
  </si>
  <si>
    <r>
      <t xml:space="preserve">Piense acerca de todas aquellas actividades </t>
    </r>
    <r>
      <rPr>
        <b/>
        <sz val="12"/>
        <rFont val="Times New Roman"/>
        <family val="1"/>
        <charset val="1"/>
      </rPr>
      <t>moderadas</t>
    </r>
    <r>
      <rPr>
        <sz val="12"/>
        <rFont val="Times New Roman"/>
        <family val="1"/>
        <charset val="1"/>
      </rPr>
      <t xml:space="preserve"> que usted realizo </t>
    </r>
    <r>
      <rPr>
        <b/>
        <sz val="12"/>
        <rFont val="Times New Roman"/>
        <family val="1"/>
        <charset val="1"/>
      </rPr>
      <t>en los últimos 7 días.</t>
    </r>
    <r>
      <rPr>
        <sz val="12"/>
        <rFont val="Times New Roman"/>
        <family val="1"/>
        <charset val="1"/>
      </rPr>
      <t xml:space="preserve"> Actividades </t>
    </r>
    <r>
      <rPr>
        <b/>
        <sz val="12"/>
        <rFont val="Times New Roman"/>
        <family val="1"/>
        <charset val="1"/>
      </rPr>
      <t>moderadas</t>
    </r>
    <r>
      <rPr>
        <sz val="12"/>
        <rFont val="Times New Roman"/>
        <family val="1"/>
        <charset val="1"/>
      </rPr>
      <t xml:space="preserve"> son aquellas que requieren un esfuerzo físico moderado y le hace respirar algo más fuerte que lo normal. Piense solamente en esas actividades que usted hizo por lo menos 10 minutos continuos. </t>
    </r>
  </si>
  <si>
    <r>
      <t>3.</t>
    </r>
    <r>
      <rPr>
        <sz val="12"/>
        <rFont val="Times New Roman"/>
        <family val="1"/>
        <charset val="1"/>
      </rPr>
      <t xml:space="preserve"> Durante los</t>
    </r>
    <r>
      <rPr>
        <b/>
        <sz val="12"/>
        <rFont val="Times New Roman"/>
        <family val="1"/>
        <charset val="1"/>
      </rPr>
      <t xml:space="preserve"> últimos 7 días</t>
    </r>
    <r>
      <rPr>
        <sz val="12"/>
        <rFont val="Times New Roman"/>
        <family val="1"/>
        <charset val="1"/>
      </rPr>
      <t>, ¿Cuántos días hizo usted actividades físicas moderadas tal como cargar objetos livianos, pedalear en bicicleta a paso regular, o jugar dobles de tenis? No incluya caminatas.</t>
    </r>
  </si>
  <si>
    <t>Ninguna actividad física moderada. Pase a la pregunta 5</t>
  </si>
  <si>
    <r>
      <t>4.</t>
    </r>
    <r>
      <rPr>
        <sz val="12"/>
        <rFont val="Times New Roman"/>
        <family val="1"/>
        <charset val="1"/>
      </rPr>
      <t xml:space="preserve"> Usualmente, ¿Cuánto tiempo dedica usted en uno de esos días haciendo actividades físicas </t>
    </r>
    <r>
      <rPr>
        <b/>
        <sz val="12"/>
        <rFont val="Times New Roman"/>
        <family val="1"/>
        <charset val="1"/>
      </rPr>
      <t>moderadas</t>
    </r>
    <r>
      <rPr>
        <sz val="12"/>
        <rFont val="Times New Roman"/>
        <family val="1"/>
        <charset val="1"/>
      </rPr>
      <t>?</t>
    </r>
  </si>
  <si>
    <r>
      <t xml:space="preserve">Piense acerca del tiempo que usted dedicó a caminar en los </t>
    </r>
    <r>
      <rPr>
        <b/>
        <sz val="12"/>
        <rFont val="Times New Roman"/>
        <family val="1"/>
        <charset val="1"/>
      </rPr>
      <t>últimos 7 días</t>
    </r>
    <r>
      <rPr>
        <sz val="12"/>
        <rFont val="Times New Roman"/>
        <family val="1"/>
        <charset val="1"/>
      </rPr>
      <t>. Esto incluye trabajo en la casa, caminatas para ir de un sitio a otro, o cualquier otra caminata que usted hizo únicamente por recreación, deporte, ejercicio, o placer.</t>
    </r>
  </si>
  <si>
    <r>
      <t>5.</t>
    </r>
    <r>
      <rPr>
        <sz val="12"/>
        <rFont val="Times New Roman"/>
        <family val="1"/>
        <charset val="1"/>
      </rPr>
      <t xml:space="preserve"> Durante los</t>
    </r>
    <r>
      <rPr>
        <b/>
        <sz val="12"/>
        <rFont val="Times New Roman"/>
        <family val="1"/>
        <charset val="1"/>
      </rPr>
      <t xml:space="preserve"> últimos 7 días</t>
    </r>
    <r>
      <rPr>
        <sz val="12"/>
        <rFont val="Times New Roman"/>
        <family val="1"/>
        <charset val="1"/>
      </rPr>
      <t>, ¿Cuántos días caminó usted por al menos 10 minutos continuos?</t>
    </r>
  </si>
  <si>
    <r>
      <t>6.</t>
    </r>
    <r>
      <rPr>
        <sz val="12"/>
        <rFont val="Times New Roman"/>
        <family val="1"/>
        <charset val="1"/>
      </rPr>
      <t xml:space="preserve"> Usualmente, ¿Cuánto tiempo gastó usted en uno de esos días </t>
    </r>
    <r>
      <rPr>
        <b/>
        <sz val="12"/>
        <rFont val="Times New Roman"/>
        <family val="1"/>
        <charset val="1"/>
      </rPr>
      <t>caminando</t>
    </r>
    <r>
      <rPr>
        <sz val="12"/>
        <rFont val="Times New Roman"/>
        <family val="1"/>
        <charset val="1"/>
      </rPr>
      <t>?</t>
    </r>
  </si>
  <si>
    <r>
      <t xml:space="preserve">La última pregunta se refiere al tiempo que usted permanenció </t>
    </r>
    <r>
      <rPr>
        <b/>
        <sz val="12"/>
        <rFont val="Times New Roman"/>
        <family val="1"/>
        <charset val="1"/>
      </rPr>
      <t>sentado(a)</t>
    </r>
    <r>
      <rPr>
        <sz val="12"/>
        <rFont val="Times New Roman"/>
        <family val="1"/>
        <charset val="1"/>
      </rPr>
      <t xml:space="preserve"> en la semana en los</t>
    </r>
    <r>
      <rPr>
        <b/>
        <sz val="12"/>
        <rFont val="Times New Roman"/>
        <family val="1"/>
        <charset val="1"/>
      </rPr>
      <t xml:space="preserve"> últimos 7 días</t>
    </r>
    <r>
      <rPr>
        <sz val="12"/>
        <rFont val="Times New Roman"/>
        <family val="1"/>
        <charset val="1"/>
      </rPr>
      <t>. Incluya el tiempo sentado(a) en el trabajo, la casa, estudiando, y en su tiempo libre. Esto puede incluír tiempo sentado(a) en un escritorio, visitando amigos(as), leyendo o permanecer sentado(a) o acostado(a) mirando television.</t>
    </r>
  </si>
  <si>
    <r>
      <t xml:space="preserve">7. </t>
    </r>
    <r>
      <rPr>
        <sz val="12"/>
        <rFont val="Times New Roman"/>
        <family val="1"/>
        <charset val="1"/>
      </rPr>
      <t>Durante los</t>
    </r>
    <r>
      <rPr>
        <b/>
        <sz val="12"/>
        <rFont val="Times New Roman"/>
        <family val="1"/>
        <charset val="1"/>
      </rPr>
      <t xml:space="preserve"> últimos 7 días</t>
    </r>
    <r>
      <rPr>
        <sz val="12"/>
        <rFont val="Times New Roman"/>
        <family val="1"/>
        <charset val="1"/>
      </rPr>
      <t xml:space="preserve">, ¿Cuánto tiempo permaneció </t>
    </r>
    <r>
      <rPr>
        <b/>
        <sz val="12"/>
        <rFont val="Times New Roman"/>
        <family val="1"/>
        <charset val="1"/>
      </rPr>
      <t>sentado(a)</t>
    </r>
    <r>
      <rPr>
        <sz val="12"/>
        <rFont val="Times New Roman"/>
        <family val="1"/>
        <charset val="1"/>
      </rPr>
      <t xml:space="preserve"> en un </t>
    </r>
    <r>
      <rPr>
        <b/>
        <sz val="12"/>
        <rFont val="Times New Roman"/>
        <family val="1"/>
        <charset val="1"/>
      </rPr>
      <t>día en la semana</t>
    </r>
    <r>
      <rPr>
        <sz val="12"/>
        <rFont val="Times New Roman"/>
        <family val="1"/>
        <charset val="1"/>
      </rPr>
      <t xml:space="preserve">? </t>
    </r>
  </si>
  <si>
    <t>Este es el final del cuestionario, gracias por su participación.</t>
  </si>
  <si>
    <t>Ore totali/settimana</t>
  </si>
  <si>
    <t>Giorni attivi cumulativi</t>
  </si>
  <si>
    <t>Giorni/settimana VPA</t>
  </si>
  <si>
    <t>Minuti/settimana VPA</t>
  </si>
  <si>
    <t>Giorni/settimana MPA</t>
  </si>
  <si>
    <t>Minuti/settimana MPA</t>
  </si>
  <si>
    <t>Giorni/settimana cammino</t>
  </si>
  <si>
    <t>minuti/settimana cammino</t>
  </si>
  <si>
    <t>Giorni/settimana MPA + cammino</t>
  </si>
  <si>
    <t>minuti/settimana MPA + cammino</t>
  </si>
  <si>
    <t>Para almacenar los datos, puede copiar la sección verde y pegarla en su propia base de datos.</t>
  </si>
  <si>
    <t>Leyenda</t>
  </si>
  <si>
    <t>VPA: actividad física vigorosa</t>
  </si>
  <si>
    <t>MPA: actividad física moderada</t>
  </si>
  <si>
    <t>MVPA: actividad física moderada a vigorosa</t>
  </si>
  <si>
    <t>PAL: nivel de actividad física</t>
  </si>
  <si>
    <t>Autores: Andrea Di Blasio Ph.D, M.Sc., B.Sc.; Pascal Izzicupo, Ph.D., M.Sc., B.Sc.; Francesco Di Donato B.Sc.; Cristina González Castro B.Sc.</t>
  </si>
  <si>
    <t>Minutos/semana VPA</t>
  </si>
  <si>
    <t>Minutos/semana MPA</t>
  </si>
  <si>
    <t>Minutos/semana camino</t>
  </si>
  <si>
    <t>Minutos/semana MPA + camino</t>
  </si>
  <si>
    <t>Minutos/semana MVPA</t>
  </si>
  <si>
    <t>Minutos/semana MVPA + camino</t>
  </si>
  <si>
    <t>MET-min/semana VPA</t>
  </si>
  <si>
    <t>MET-min/semana MPA</t>
  </si>
  <si>
    <t>MET-min/semana camino</t>
  </si>
  <si>
    <t>MET-min/semana total</t>
  </si>
  <si>
    <t>Kcal/semana VPA</t>
  </si>
  <si>
    <t>Kcal/semana MPA</t>
  </si>
  <si>
    <t>Kcal/semana camino</t>
  </si>
  <si>
    <t>Kcal/semana total</t>
  </si>
  <si>
    <t>PAL</t>
  </si>
  <si>
    <t>Minutos/semana tiempo sentado</t>
  </si>
  <si>
    <t>Estimada/o Señora/Señor, puede encontrar debajo una estimación de su dedicación metabólica semanal a caminar y realizar actividades físicas a intensidad moderada a vigorosa. Los cálculos tienen el propósito de clasificar su actividad física diaria. Esto nos ayuda a entender si la cantidad y calidad de actividad física semanal debería incrementarse, lo que ayudaría a prevenir la aparición de patologías correlacionadas con un estilo de vida sedentario. Este informe automático ha sido creado por Andrea Di Blasio y Pascal Izzicupo, Ph.D., Christian Mazzocco, en la “Unidad de Endicronología” del “Departamento de Medicina y Ciencias del Envejecimiento” de “G. D’Annuzio” Universidad de Chieti-Pescara (Italia), y por Cristina González Castro, siguiendo la evaluación contenidos en el protocolo de puntuación del International Physical Actividy Questionnaire (IPAQ).</t>
  </si>
  <si>
    <t>Día/semana camino</t>
  </si>
  <si>
    <t>Día/semana MPA + camino</t>
  </si>
  <si>
    <t>Día/semana VPA</t>
  </si>
  <si>
    <t>Día/semana 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</si>
</sst>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Verdana"/>
      <family val="2"/>
      <charset val="1"/>
    </font>
    <font>
      <sz val="12"/>
      <name val="Times New Roman"/>
      <family val="1"/>
      <charset val="1"/>
    </font>
    <font>
      <b/>
      <sz val="12"/>
      <name val="Times New Roman"/>
      <family val="1"/>
      <charset val="1"/>
    </font>
    <font>
      <sz val="12"/>
      <name val="Times New Roman"/>
      <family val="1"/>
      <charset val="1"/>
    </font>
    <font>
      <b/>
      <sz val="24"/>
      <name val="Times New Roman"/>
      <family val="1"/>
    </font>
    <font>
      <sz val="24"/>
      <name val="Verdana"/>
      <family val="2"/>
    </font>
    <font>
      <b/>
      <sz val="16"/>
      <name val="Times New Roman"/>
      <family val="1"/>
    </font>
    <font>
      <sz val="10"/>
      <name val="Verdana"/>
      <family val="2"/>
      <charset val="1"/>
    </font>
    <font>
      <sz val="11"/>
      <name val="Times New Roman"/>
      <family val="1"/>
    </font>
    <font>
      <sz val="11"/>
      <name val="Verdana"/>
      <family val="2"/>
    </font>
    <font>
      <sz val="7"/>
      <name val="Times New Roman"/>
      <family val="1"/>
    </font>
    <font>
      <sz val="7"/>
      <name val="Verdana"/>
      <family val="2"/>
    </font>
    <font>
      <b/>
      <sz val="12"/>
      <name val="Times New Roman"/>
      <family val="1"/>
      <charset val="1"/>
    </font>
    <font>
      <sz val="10"/>
      <name val="Verdana"/>
      <family val="2"/>
      <charset val="1"/>
    </font>
    <font>
      <b/>
      <i/>
      <sz val="7"/>
      <name val="Times New Roman"/>
      <family val="1"/>
    </font>
    <font>
      <b/>
      <sz val="10"/>
      <name val="Verdana"/>
    </font>
    <font>
      <b/>
      <sz val="10"/>
      <name val="Times New Roman"/>
      <family val="1"/>
    </font>
    <font>
      <sz val="10"/>
      <name val="Times New Roman"/>
      <family val="1"/>
    </font>
    <font>
      <b/>
      <i/>
      <sz val="11"/>
      <name val="Times New Roman"/>
    </font>
    <font>
      <u/>
      <sz val="13"/>
      <color theme="10"/>
      <name val="Verdana"/>
      <family val="2"/>
    </font>
    <font>
      <u/>
      <sz val="10"/>
      <color theme="10"/>
      <name val="Times New Roman"/>
      <family val="1"/>
    </font>
    <font>
      <b/>
      <i/>
      <sz val="12"/>
      <name val="Times New Roman"/>
    </font>
    <font>
      <i/>
      <sz val="12"/>
      <name val="Times New Roman"/>
      <family val="1"/>
      <charset val="1"/>
    </font>
  </fonts>
  <fills count="8">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52"/>
        <bgColor indexed="64"/>
      </patternFill>
    </fill>
    <fill>
      <patternFill patternType="solid">
        <fgColor indexed="42"/>
        <bgColor indexed="64"/>
      </patternFill>
    </fill>
    <fill>
      <patternFill patternType="solid">
        <fgColor indexed="31"/>
        <bgColor indexed="64"/>
      </patternFill>
    </fill>
    <fill>
      <patternFill patternType="solid">
        <fgColor rgb="FF92D050"/>
        <bgColor indexed="64"/>
      </patternFill>
    </fill>
  </fills>
  <borders count="1">
    <border>
      <left/>
      <right/>
      <top/>
      <bottom/>
      <diagonal/>
    </border>
  </borders>
  <cellStyleXfs count="3">
    <xf numFmtId="0" fontId="0" fillId="0" borderId="0"/>
    <xf numFmtId="0" fontId="19" fillId="0" borderId="0" applyNumberFormat="0" applyFill="0" applyBorder="0" applyAlignment="0" applyProtection="0">
      <alignment vertical="top"/>
      <protection locked="0"/>
    </xf>
    <xf numFmtId="0" fontId="7" fillId="0" borderId="0"/>
  </cellStyleXfs>
  <cellXfs count="86">
    <xf numFmtId="0" fontId="0" fillId="0" borderId="0" xfId="0"/>
    <xf numFmtId="0" fontId="2" fillId="0" borderId="0" xfId="0" applyFont="1"/>
    <xf numFmtId="0" fontId="1" fillId="0" borderId="0" xfId="0" applyFont="1"/>
    <xf numFmtId="0" fontId="1" fillId="0" borderId="0" xfId="0" applyFont="1" applyAlignment="1">
      <alignment wrapText="1"/>
    </xf>
    <xf numFmtId="0" fontId="1" fillId="0" borderId="0" xfId="0" applyFont="1" applyFill="1"/>
    <xf numFmtId="0" fontId="1" fillId="0" borderId="0" xfId="0" applyFont="1" applyFill="1" applyAlignment="1">
      <alignment wrapText="1"/>
    </xf>
    <xf numFmtId="0" fontId="9" fillId="0" borderId="0" xfId="0" applyFont="1"/>
    <xf numFmtId="0" fontId="1" fillId="2" borderId="0" xfId="0" applyFont="1" applyFill="1" applyProtection="1">
      <protection locked="0"/>
    </xf>
    <xf numFmtId="0" fontId="3" fillId="2" borderId="0" xfId="0" applyFont="1" applyFill="1" applyProtection="1">
      <protection locked="0"/>
    </xf>
    <xf numFmtId="0" fontId="12" fillId="2" borderId="0" xfId="0" applyFont="1" applyFill="1"/>
    <xf numFmtId="0" fontId="2" fillId="2" borderId="0" xfId="0" applyFont="1" applyFill="1" applyAlignment="1">
      <alignment vertical="center" wrapText="1"/>
    </xf>
    <xf numFmtId="0" fontId="6" fillId="2" borderId="0" xfId="0" applyFont="1" applyFill="1" applyBorder="1" applyAlignment="1">
      <alignment vertical="center" wrapText="1"/>
    </xf>
    <xf numFmtId="0" fontId="2" fillId="0" borderId="0" xfId="0" applyFont="1" applyBorder="1"/>
    <xf numFmtId="0" fontId="13" fillId="0" borderId="0" xfId="0" applyFont="1"/>
    <xf numFmtId="0" fontId="1" fillId="3" borderId="0" xfId="0" applyFont="1" applyFill="1" applyProtection="1"/>
    <xf numFmtId="0" fontId="1" fillId="4" borderId="0" xfId="0" applyFont="1" applyFill="1" applyAlignment="1">
      <alignment horizontal="right"/>
    </xf>
    <xf numFmtId="0" fontId="6" fillId="2" borderId="0" xfId="0" applyFont="1" applyFill="1" applyBorder="1" applyAlignment="1">
      <alignment horizontal="center" vertical="center" wrapText="1"/>
    </xf>
    <xf numFmtId="1" fontId="1" fillId="2" borderId="0" xfId="0" applyNumberFormat="1" applyFont="1" applyFill="1" applyAlignment="1">
      <alignment horizontal="right"/>
    </xf>
    <xf numFmtId="0" fontId="1" fillId="3" borderId="0" xfId="0" applyFont="1" applyFill="1" applyAlignment="1">
      <alignment horizontal="right"/>
    </xf>
    <xf numFmtId="1" fontId="1" fillId="5" borderId="0" xfId="0" applyNumberFormat="1" applyFont="1" applyFill="1" applyAlignment="1">
      <alignment horizontal="right"/>
    </xf>
    <xf numFmtId="0" fontId="2" fillId="0" borderId="0" xfId="0" applyFont="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pplyProtection="1">
      <alignment horizontal="center"/>
      <protection locked="0"/>
    </xf>
    <xf numFmtId="0" fontId="6" fillId="2" borderId="0" xfId="0" applyNumberFormat="1" applyFont="1" applyFill="1" applyBorder="1" applyAlignment="1">
      <alignment horizontal="center" vertical="center" wrapText="1"/>
    </xf>
    <xf numFmtId="0" fontId="12" fillId="0" borderId="0" xfId="0" applyFont="1" applyAlignment="1">
      <alignment wrapText="1"/>
    </xf>
    <xf numFmtId="0" fontId="2" fillId="0" borderId="0" xfId="0" applyFont="1" applyAlignment="1">
      <alignment wrapText="1"/>
    </xf>
    <xf numFmtId="0" fontId="20" fillId="0" borderId="0" xfId="1" applyFont="1" applyAlignment="1" applyProtection="1"/>
    <xf numFmtId="0" fontId="16" fillId="0" borderId="0" xfId="0" applyFont="1"/>
    <xf numFmtId="2" fontId="1" fillId="5" borderId="0" xfId="0" applyNumberFormat="1" applyFont="1" applyFill="1"/>
    <xf numFmtId="2" fontId="1" fillId="4" borderId="0" xfId="0" applyNumberFormat="1" applyFont="1" applyFill="1"/>
    <xf numFmtId="2" fontId="1" fillId="3" borderId="0" xfId="0" applyNumberFormat="1" applyFont="1" applyFill="1"/>
    <xf numFmtId="2" fontId="1" fillId="2" borderId="0" xfId="0" applyNumberFormat="1" applyFont="1" applyFill="1"/>
    <xf numFmtId="0" fontId="16" fillId="0" borderId="0" xfId="0" applyFont="1" applyAlignment="1">
      <alignment horizontal="center"/>
    </xf>
    <xf numFmtId="0" fontId="17" fillId="0" borderId="0" xfId="0" applyFont="1"/>
    <xf numFmtId="0" fontId="17" fillId="0" borderId="0" xfId="0" applyFont="1" applyAlignment="1">
      <alignment vertical="center"/>
    </xf>
    <xf numFmtId="0" fontId="18" fillId="0" borderId="0" xfId="0" applyFont="1" applyBorder="1"/>
    <xf numFmtId="0" fontId="0" fillId="0" borderId="0" xfId="2" applyFont="1"/>
    <xf numFmtId="0" fontId="16" fillId="7" borderId="0" xfId="0" applyFont="1" applyFill="1" applyAlignment="1">
      <alignment horizontal="center"/>
    </xf>
    <xf numFmtId="0" fontId="21" fillId="0" borderId="0" xfId="0" applyFont="1"/>
    <xf numFmtId="0" fontId="1" fillId="0" borderId="0" xfId="0" applyFont="1" applyAlignment="1">
      <alignment vertical="top"/>
    </xf>
    <xf numFmtId="0" fontId="2" fillId="7" borderId="0" xfId="0" applyFont="1" applyFill="1" applyAlignment="1">
      <alignment horizontal="center" vertical="top"/>
    </xf>
    <xf numFmtId="0" fontId="2" fillId="7" borderId="0" xfId="0" applyFont="1" applyFill="1" applyAlignment="1">
      <alignment horizontal="center" vertical="top" wrapText="1"/>
    </xf>
    <xf numFmtId="0" fontId="1" fillId="7" borderId="0" xfId="0" applyFont="1" applyFill="1" applyAlignment="1">
      <alignment horizontal="center"/>
    </xf>
    <xf numFmtId="1" fontId="1" fillId="7" borderId="0" xfId="0" applyNumberFormat="1" applyFont="1" applyFill="1" applyAlignment="1">
      <alignment horizontal="center"/>
    </xf>
    <xf numFmtId="2" fontId="1" fillId="7" borderId="0" xfId="0" applyNumberFormat="1" applyFont="1" applyFill="1" applyAlignment="1">
      <alignment horizontal="center"/>
    </xf>
    <xf numFmtId="0" fontId="2" fillId="0" borderId="0" xfId="0" applyFont="1" applyAlignment="1">
      <alignment wrapText="1"/>
    </xf>
    <xf numFmtId="0" fontId="2" fillId="2" borderId="0" xfId="0" applyFont="1" applyFill="1" applyBorder="1" applyAlignment="1" applyProtection="1">
      <alignment horizontal="center" wrapText="1"/>
      <protection locked="0"/>
    </xf>
    <xf numFmtId="0" fontId="15" fillId="2" borderId="0" xfId="0" applyFont="1" applyFill="1" applyBorder="1" applyAlignment="1" applyProtection="1">
      <alignment horizontal="center" wrapText="1"/>
      <protection locked="0"/>
    </xf>
    <xf numFmtId="0" fontId="15" fillId="0" borderId="0" xfId="0" applyFont="1" applyAlignment="1" applyProtection="1">
      <alignment horizontal="center" wrapText="1"/>
      <protection locked="0"/>
    </xf>
    <xf numFmtId="0" fontId="1" fillId="0" borderId="0" xfId="0" applyFont="1" applyAlignment="1">
      <alignment horizontal="justify" vertical="justify" wrapText="1"/>
    </xf>
    <xf numFmtId="0" fontId="1" fillId="0" borderId="0" xfId="0" applyFont="1" applyAlignment="1">
      <alignment horizontal="justify" vertical="justify"/>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xf numFmtId="0" fontId="2" fillId="0" borderId="0" xfId="0" applyFont="1" applyAlignment="1">
      <alignment horizontal="justify" wrapText="1"/>
    </xf>
    <xf numFmtId="0" fontId="1"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vertical="center" wrapText="1"/>
    </xf>
    <xf numFmtId="0" fontId="12" fillId="0" borderId="0" xfId="0" applyFont="1" applyAlignment="1">
      <alignment wrapText="1"/>
    </xf>
    <xf numFmtId="0" fontId="10" fillId="0" borderId="0" xfId="0" applyFont="1"/>
    <xf numFmtId="0" fontId="10" fillId="0" borderId="0" xfId="0" applyFont="1" applyAlignment="1">
      <alignment horizontal="justify" vertical="center" wrapText="1"/>
    </xf>
    <xf numFmtId="0" fontId="11" fillId="0" borderId="0" xfId="0" applyFont="1" applyAlignment="1">
      <alignment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wrapText="1"/>
    </xf>
    <xf numFmtId="0" fontId="1" fillId="0" borderId="0" xfId="0" applyFont="1" applyAlignment="1">
      <alignment horizontal="center" vertical="center" wrapText="1"/>
    </xf>
    <xf numFmtId="0" fontId="0" fillId="0" borderId="0" xfId="0" applyAlignment="1">
      <alignment horizontal="center" vertical="center" wrapText="1"/>
    </xf>
    <xf numFmtId="0" fontId="3" fillId="6"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0" fillId="6" borderId="0" xfId="0" applyFill="1" applyBorder="1" applyAlignment="1">
      <alignment wrapText="1"/>
    </xf>
    <xf numFmtId="0" fontId="0" fillId="6" borderId="0" xfId="0" applyFill="1" applyBorder="1" applyAlignment="1"/>
    <xf numFmtId="0" fontId="1" fillId="0" borderId="0" xfId="0" applyFont="1" applyAlignment="1">
      <alignment horizontal="center" wrapText="1"/>
    </xf>
    <xf numFmtId="0" fontId="0" fillId="0" borderId="0" xfId="0" applyAlignment="1">
      <alignment wrapText="1"/>
    </xf>
    <xf numFmtId="0" fontId="6" fillId="2" borderId="0" xfId="0" applyFont="1" applyFill="1" applyBorder="1" applyAlignment="1">
      <alignment horizontal="center" vertical="center"/>
    </xf>
    <xf numFmtId="0" fontId="2" fillId="5" borderId="0" xfId="0" applyFont="1" applyFill="1" applyAlignment="1">
      <alignment horizontal="left" wrapText="1"/>
    </xf>
    <xf numFmtId="0" fontId="12" fillId="5" borderId="0" xfId="0" applyFont="1" applyFill="1" applyAlignment="1">
      <alignment horizontal="left" wrapText="1"/>
    </xf>
    <xf numFmtId="0" fontId="2" fillId="4" borderId="0" xfId="0" applyFont="1" applyFill="1" applyAlignment="1">
      <alignment horizontal="left" wrapText="1"/>
    </xf>
    <xf numFmtId="0" fontId="12" fillId="4" borderId="0" xfId="0" applyFont="1" applyFill="1" applyAlignment="1">
      <alignment horizontal="left" wrapText="1"/>
    </xf>
    <xf numFmtId="0" fontId="2" fillId="3" borderId="0" xfId="0" applyFont="1" applyFill="1" applyAlignment="1">
      <alignment horizontal="left" wrapText="1"/>
    </xf>
    <xf numFmtId="0" fontId="12" fillId="3" borderId="0" xfId="0" applyFont="1" applyFill="1" applyAlignment="1">
      <alignment horizontal="left" wrapText="1"/>
    </xf>
    <xf numFmtId="0" fontId="2" fillId="2" borderId="0" xfId="0" applyFont="1" applyFill="1" applyBorder="1" applyAlignment="1">
      <alignment horizontal="center" wrapText="1"/>
    </xf>
    <xf numFmtId="0" fontId="15" fillId="2" borderId="0" xfId="0" applyFont="1" applyFill="1" applyBorder="1" applyAlignment="1">
      <alignment horizontal="center" wrapText="1"/>
    </xf>
    <xf numFmtId="0" fontId="8" fillId="0" borderId="0" xfId="0" applyFont="1" applyAlignment="1">
      <alignment horizontal="center" vertical="center" wrapText="1"/>
    </xf>
    <xf numFmtId="0" fontId="9" fillId="0" borderId="0" xfId="0" applyFont="1" applyAlignment="1">
      <alignment horizontal="center" wrapText="1"/>
    </xf>
    <xf numFmtId="0" fontId="2" fillId="0" borderId="0" xfId="0" applyFont="1" applyAlignment="1"/>
    <xf numFmtId="0" fontId="22" fillId="0" borderId="0" xfId="0" applyFont="1" applyAlignment="1"/>
  </cellXfs>
  <cellStyles count="3">
    <cellStyle name="Excel Built-in Normal" xfId="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2895600</xdr:colOff>
      <xdr:row>4</xdr:row>
      <xdr:rowOff>231775</xdr:rowOff>
    </xdr:from>
    <xdr:to>
      <xdr:col>11</xdr:col>
      <xdr:colOff>5086350</xdr:colOff>
      <xdr:row>5</xdr:row>
      <xdr:rowOff>1003300</xdr:rowOff>
    </xdr:to>
    <xdr:pic>
      <xdr:nvPicPr>
        <xdr:cNvPr id="1106" name="Immagine 1">
          <a:extLst>
            <a:ext uri="{FF2B5EF4-FFF2-40B4-BE49-F238E27FC236}">
              <a16:creationId xmlns:a16="http://schemas.microsoft.com/office/drawing/2014/main" id="{1953F44E-D0B6-4AFE-9183-081FB285B9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01600" y="981075"/>
          <a:ext cx="2190750" cy="155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1847850</xdr:colOff>
      <xdr:row>4</xdr:row>
      <xdr:rowOff>66675</xdr:rowOff>
    </xdr:from>
    <xdr:to>
      <xdr:col>7</xdr:col>
      <xdr:colOff>3314700</xdr:colOff>
      <xdr:row>11</xdr:row>
      <xdr:rowOff>9525</xdr:rowOff>
    </xdr:to>
    <xdr:pic>
      <xdr:nvPicPr>
        <xdr:cNvPr id="3137" name="Immagine 2">
          <a:extLst>
            <a:ext uri="{FF2B5EF4-FFF2-40B4-BE49-F238E27FC236}">
              <a16:creationId xmlns:a16="http://schemas.microsoft.com/office/drawing/2014/main" id="{435639C7-9B3A-4395-B8FA-939D34BC34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1752600"/>
          <a:ext cx="14668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andiblasi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tabSelected="1" workbookViewId="0">
      <selection activeCell="A15" sqref="A15"/>
    </sheetView>
  </sheetViews>
  <sheetFormatPr baseColWidth="10" defaultColWidth="10.625" defaultRowHeight="15.75" x14ac:dyDescent="0.25"/>
  <cols>
    <col min="1" max="1" width="18" style="2" bestFit="1" customWidth="1"/>
    <col min="2" max="8" width="10.625" style="2"/>
    <col min="9" max="9" width="37.375" style="2" customWidth="1"/>
    <col min="10" max="11" width="10.625" style="2" hidden="1" customWidth="1"/>
    <col min="12" max="12" width="104.5" style="2" customWidth="1"/>
    <col min="13" max="16384" width="10.625" style="2"/>
  </cols>
  <sheetData>
    <row r="1" spans="1:15" x14ac:dyDescent="0.25">
      <c r="A1" s="12" t="s">
        <v>45</v>
      </c>
      <c r="B1" s="46"/>
      <c r="C1" s="47"/>
      <c r="D1" s="47"/>
      <c r="E1" s="48"/>
      <c r="F1" s="48"/>
      <c r="G1" s="48"/>
      <c r="H1" s="48"/>
      <c r="I1" s="48"/>
    </row>
    <row r="2" spans="1:15" x14ac:dyDescent="0.25">
      <c r="A2" s="12" t="s">
        <v>27</v>
      </c>
      <c r="B2" s="22"/>
      <c r="C2" s="20" t="s">
        <v>29</v>
      </c>
      <c r="D2" s="12"/>
      <c r="E2" s="1"/>
      <c r="F2" s="1"/>
      <c r="G2" s="1"/>
      <c r="H2" s="1"/>
      <c r="I2" s="1"/>
    </row>
    <row r="3" spans="1:15" ht="15.75" customHeight="1" x14ac:dyDescent="0.25">
      <c r="A3" s="12" t="s">
        <v>28</v>
      </c>
      <c r="B3" s="22"/>
      <c r="C3" s="20" t="s">
        <v>30</v>
      </c>
      <c r="D3" s="12"/>
      <c r="E3" s="1"/>
      <c r="F3" s="1"/>
      <c r="G3" s="1"/>
      <c r="H3" s="1"/>
      <c r="I3" s="1"/>
      <c r="L3" s="37" t="s">
        <v>46</v>
      </c>
      <c r="M3" s="4"/>
      <c r="N3" s="4"/>
      <c r="O3" s="4"/>
    </row>
    <row r="4" spans="1:15" ht="12.75" customHeight="1" x14ac:dyDescent="0.25">
      <c r="A4" s="1"/>
      <c r="B4" s="4"/>
    </row>
    <row r="5" spans="1:15" ht="62.1" customHeight="1" x14ac:dyDescent="0.25">
      <c r="A5" s="51" t="s">
        <v>48</v>
      </c>
      <c r="B5" s="52"/>
      <c r="C5" s="52"/>
      <c r="D5" s="52"/>
      <c r="E5" s="52"/>
      <c r="F5" s="52"/>
      <c r="G5" s="53"/>
      <c r="H5" s="53"/>
      <c r="I5" s="53"/>
    </row>
    <row r="6" spans="1:15" ht="125.1" customHeight="1" x14ac:dyDescent="0.25">
      <c r="A6" s="49" t="s">
        <v>49</v>
      </c>
      <c r="B6" s="49"/>
      <c r="C6" s="49"/>
      <c r="D6" s="49"/>
      <c r="E6" s="49"/>
      <c r="F6" s="49"/>
      <c r="G6" s="50"/>
      <c r="H6" s="50"/>
      <c r="I6" s="50"/>
      <c r="L6" s="32" t="s">
        <v>47</v>
      </c>
    </row>
    <row r="7" spans="1:15" x14ac:dyDescent="0.25">
      <c r="L7" s="32" t="s">
        <v>83</v>
      </c>
    </row>
    <row r="8" spans="1:15" x14ac:dyDescent="0.25">
      <c r="L8" s="26" t="s">
        <v>1</v>
      </c>
    </row>
    <row r="9" spans="1:15" ht="33" customHeight="1" x14ac:dyDescent="0.25">
      <c r="A9" s="54" t="s">
        <v>50</v>
      </c>
      <c r="B9" s="55"/>
      <c r="C9" s="55"/>
      <c r="D9" s="55"/>
      <c r="E9" s="55"/>
      <c r="F9" s="55"/>
      <c r="G9" s="53"/>
      <c r="H9" s="53"/>
      <c r="I9" s="53"/>
      <c r="L9" s="27"/>
    </row>
    <row r="10" spans="1:15" x14ac:dyDescent="0.25">
      <c r="L10" s="27"/>
    </row>
    <row r="11" spans="1:15" ht="15" customHeight="1" x14ac:dyDescent="0.25">
      <c r="A11" s="8">
        <v>0</v>
      </c>
      <c r="B11" s="2" t="s">
        <v>51</v>
      </c>
      <c r="D11" s="14"/>
      <c r="E11" s="45" t="s">
        <v>52</v>
      </c>
      <c r="F11" s="56"/>
      <c r="G11" s="53"/>
      <c r="H11" s="53"/>
      <c r="I11" s="53"/>
      <c r="L11" s="27"/>
    </row>
    <row r="12" spans="1:15" x14ac:dyDescent="0.25">
      <c r="L12" s="26"/>
    </row>
    <row r="13" spans="1:15" x14ac:dyDescent="0.25">
      <c r="A13" s="45" t="s">
        <v>53</v>
      </c>
      <c r="B13" s="56"/>
      <c r="C13" s="56"/>
      <c r="D13" s="56"/>
      <c r="E13" s="56"/>
      <c r="F13" s="56"/>
      <c r="G13" s="56"/>
      <c r="H13" s="56"/>
      <c r="I13" s="56"/>
    </row>
    <row r="15" spans="1:15" x14ac:dyDescent="0.25">
      <c r="A15" s="7">
        <v>0</v>
      </c>
      <c r="B15" s="56" t="s">
        <v>54</v>
      </c>
      <c r="C15" s="56"/>
      <c r="D15" s="7">
        <v>0</v>
      </c>
      <c r="E15" s="56" t="s">
        <v>55</v>
      </c>
      <c r="F15" s="56"/>
      <c r="G15" s="14"/>
      <c r="H15" s="45" t="s">
        <v>56</v>
      </c>
      <c r="I15" s="56"/>
    </row>
    <row r="16" spans="1:15" x14ac:dyDescent="0.25">
      <c r="A16" s="4"/>
      <c r="B16" s="5"/>
      <c r="C16" s="5"/>
      <c r="D16" s="4"/>
      <c r="E16" s="5"/>
      <c r="F16" s="5"/>
      <c r="G16" s="4"/>
      <c r="H16" s="5"/>
      <c r="I16" s="5"/>
    </row>
    <row r="18" spans="1:9" ht="48.75" customHeight="1" x14ac:dyDescent="0.25">
      <c r="A18" s="57" t="s">
        <v>57</v>
      </c>
      <c r="B18" s="57"/>
      <c r="C18" s="57"/>
      <c r="D18" s="57"/>
      <c r="E18" s="57"/>
      <c r="F18" s="57"/>
      <c r="G18" s="57"/>
      <c r="H18" s="57"/>
      <c r="I18" s="57"/>
    </row>
    <row r="20" spans="1:9" ht="36.75" customHeight="1" x14ac:dyDescent="0.25">
      <c r="A20" s="45" t="s">
        <v>58</v>
      </c>
      <c r="B20" s="56"/>
      <c r="C20" s="56"/>
      <c r="D20" s="56"/>
      <c r="E20" s="56"/>
      <c r="F20" s="56"/>
      <c r="G20" s="56"/>
      <c r="H20" s="56"/>
      <c r="I20" s="56"/>
    </row>
    <row r="22" spans="1:9" x14ac:dyDescent="0.25">
      <c r="A22" s="8">
        <v>0</v>
      </c>
      <c r="B22" s="2" t="s">
        <v>51</v>
      </c>
      <c r="D22" s="14"/>
      <c r="E22" s="45" t="s">
        <v>59</v>
      </c>
      <c r="F22" s="56"/>
      <c r="G22" s="53"/>
      <c r="H22" s="53"/>
      <c r="I22" s="53"/>
    </row>
    <row r="24" spans="1:9" x14ac:dyDescent="0.25">
      <c r="A24" s="45" t="s">
        <v>60</v>
      </c>
      <c r="B24" s="56"/>
      <c r="C24" s="56"/>
      <c r="D24" s="56"/>
      <c r="E24" s="56"/>
      <c r="F24" s="56"/>
      <c r="G24" s="56"/>
      <c r="H24" s="56"/>
      <c r="I24" s="56"/>
    </row>
    <row r="26" spans="1:9" x14ac:dyDescent="0.25">
      <c r="A26" s="7">
        <v>0</v>
      </c>
      <c r="B26" s="56" t="s">
        <v>54</v>
      </c>
      <c r="C26" s="56"/>
      <c r="D26" s="7">
        <v>0</v>
      </c>
      <c r="E26" s="56" t="s">
        <v>55</v>
      </c>
      <c r="F26" s="56"/>
      <c r="G26" s="14"/>
      <c r="H26" s="45" t="s">
        <v>56</v>
      </c>
      <c r="I26" s="56"/>
    </row>
    <row r="27" spans="1:9" x14ac:dyDescent="0.25">
      <c r="A27" s="4"/>
      <c r="B27" s="5"/>
      <c r="C27" s="5"/>
      <c r="D27" s="4"/>
      <c r="E27" s="5"/>
      <c r="F27" s="5"/>
      <c r="G27" s="4"/>
      <c r="H27" s="5"/>
      <c r="I27" s="5"/>
    </row>
    <row r="29" spans="1:9" ht="36.75" customHeight="1" x14ac:dyDescent="0.25">
      <c r="A29" s="56" t="s">
        <v>61</v>
      </c>
      <c r="B29" s="56"/>
      <c r="C29" s="56"/>
      <c r="D29" s="56"/>
      <c r="E29" s="56"/>
      <c r="F29" s="56"/>
      <c r="G29" s="56"/>
      <c r="H29" s="56"/>
      <c r="I29" s="56"/>
    </row>
    <row r="31" spans="1:9" x14ac:dyDescent="0.25">
      <c r="A31" s="45" t="s">
        <v>62</v>
      </c>
      <c r="B31" s="56"/>
      <c r="C31" s="56"/>
      <c r="D31" s="56"/>
      <c r="E31" s="56"/>
      <c r="F31" s="56"/>
      <c r="G31" s="56"/>
      <c r="H31" s="56"/>
      <c r="I31" s="56"/>
    </row>
    <row r="33" spans="1:11" ht="17.100000000000001" customHeight="1" x14ac:dyDescent="0.25">
      <c r="A33" s="7">
        <v>0</v>
      </c>
      <c r="B33" s="2" t="s">
        <v>51</v>
      </c>
      <c r="D33" s="14"/>
      <c r="E33" s="45" t="s">
        <v>59</v>
      </c>
      <c r="F33" s="56"/>
      <c r="G33" s="53"/>
      <c r="H33" s="53"/>
      <c r="I33" s="53"/>
    </row>
    <row r="35" spans="1:11" x14ac:dyDescent="0.25">
      <c r="A35" s="45" t="s">
        <v>63</v>
      </c>
      <c r="B35" s="56"/>
      <c r="C35" s="56"/>
      <c r="D35" s="56"/>
      <c r="E35" s="56"/>
      <c r="F35" s="56"/>
      <c r="G35" s="56"/>
      <c r="H35" s="56"/>
      <c r="I35" s="56"/>
    </row>
    <row r="37" spans="1:11" x14ac:dyDescent="0.25">
      <c r="A37" s="7">
        <v>0</v>
      </c>
      <c r="B37" s="56" t="s">
        <v>54</v>
      </c>
      <c r="C37" s="56"/>
      <c r="D37" s="7">
        <v>0</v>
      </c>
      <c r="E37" s="56" t="s">
        <v>55</v>
      </c>
      <c r="F37" s="56"/>
      <c r="G37" s="14"/>
      <c r="H37" s="45" t="s">
        <v>56</v>
      </c>
      <c r="I37" s="56"/>
    </row>
    <row r="38" spans="1:11" x14ac:dyDescent="0.25">
      <c r="A38" s="4"/>
      <c r="B38" s="5"/>
      <c r="C38" s="5"/>
      <c r="D38" s="4"/>
      <c r="E38" s="5"/>
      <c r="F38" s="5"/>
      <c r="G38" s="4"/>
      <c r="H38" s="5"/>
      <c r="I38" s="5"/>
    </row>
    <row r="40" spans="1:11" ht="45.75" customHeight="1" x14ac:dyDescent="0.25">
      <c r="A40" s="56" t="s">
        <v>64</v>
      </c>
      <c r="B40" s="56"/>
      <c r="C40" s="56"/>
      <c r="D40" s="56"/>
      <c r="E40" s="56"/>
      <c r="F40" s="56"/>
      <c r="G40" s="56"/>
      <c r="H40" s="56"/>
      <c r="I40" s="56"/>
    </row>
    <row r="42" spans="1:11" x14ac:dyDescent="0.25">
      <c r="A42" s="45" t="s">
        <v>65</v>
      </c>
      <c r="B42" s="56"/>
      <c r="C42" s="56"/>
      <c r="D42" s="56"/>
      <c r="E42" s="56"/>
      <c r="F42" s="56"/>
      <c r="G42" s="56"/>
      <c r="H42" s="56"/>
      <c r="I42" s="56"/>
    </row>
    <row r="44" spans="1:11" x14ac:dyDescent="0.25">
      <c r="A44" s="7">
        <v>0</v>
      </c>
      <c r="B44" s="56" t="s">
        <v>54</v>
      </c>
      <c r="C44" s="56"/>
      <c r="D44" s="7">
        <v>0</v>
      </c>
      <c r="E44" s="56" t="s">
        <v>55</v>
      </c>
      <c r="F44" s="56"/>
      <c r="G44" s="14"/>
      <c r="H44" s="45" t="s">
        <v>56</v>
      </c>
      <c r="I44" s="56"/>
    </row>
    <row r="45" spans="1:11" x14ac:dyDescent="0.25">
      <c r="A45" s="58"/>
      <c r="B45" s="45"/>
      <c r="C45" s="45"/>
      <c r="D45" s="45"/>
      <c r="E45" s="45"/>
      <c r="F45" s="45"/>
      <c r="G45" s="45"/>
      <c r="H45" s="45"/>
      <c r="I45" s="45"/>
    </row>
    <row r="46" spans="1:11" x14ac:dyDescent="0.25">
      <c r="A46" s="45" t="s">
        <v>66</v>
      </c>
      <c r="B46" s="45"/>
      <c r="C46" s="45"/>
      <c r="D46" s="45"/>
      <c r="E46" s="45"/>
      <c r="F46" s="45"/>
      <c r="G46" s="45"/>
      <c r="H46" s="45"/>
      <c r="I46" s="45"/>
    </row>
    <row r="47" spans="1:11" x14ac:dyDescent="0.25">
      <c r="A47" s="24"/>
      <c r="B47" s="25"/>
      <c r="C47" s="25"/>
      <c r="D47" s="25"/>
      <c r="E47" s="25"/>
      <c r="F47" s="25"/>
      <c r="G47" s="25"/>
      <c r="H47" s="25"/>
      <c r="I47" s="25"/>
      <c r="J47" s="2">
        <v>0</v>
      </c>
      <c r="K47" s="2">
        <v>0</v>
      </c>
    </row>
    <row r="48" spans="1:11" x14ac:dyDescent="0.25">
      <c r="A48" s="24"/>
      <c r="B48" s="25"/>
      <c r="C48" s="25"/>
      <c r="D48" s="25"/>
      <c r="E48" s="25"/>
      <c r="F48" s="25"/>
      <c r="G48" s="25"/>
      <c r="H48" s="25"/>
      <c r="I48" s="25"/>
      <c r="J48" s="2">
        <v>1</v>
      </c>
      <c r="K48" s="2">
        <v>5</v>
      </c>
    </row>
    <row r="49" spans="1:11" x14ac:dyDescent="0.25">
      <c r="A49" s="24"/>
      <c r="B49" s="25"/>
      <c r="C49" s="25"/>
      <c r="D49" s="25"/>
      <c r="E49" s="25"/>
      <c r="F49" s="25"/>
      <c r="G49" s="25"/>
      <c r="H49" s="25"/>
      <c r="I49" s="25"/>
      <c r="J49" s="2">
        <v>2</v>
      </c>
      <c r="K49" s="2">
        <v>10</v>
      </c>
    </row>
    <row r="50" spans="1:11" x14ac:dyDescent="0.25">
      <c r="J50" s="2">
        <v>3</v>
      </c>
      <c r="K50" s="2">
        <v>15</v>
      </c>
    </row>
    <row r="51" spans="1:11" x14ac:dyDescent="0.25">
      <c r="J51" s="2">
        <v>4</v>
      </c>
      <c r="K51" s="2">
        <v>20</v>
      </c>
    </row>
    <row r="52" spans="1:11" x14ac:dyDescent="0.25">
      <c r="J52" s="2">
        <v>5</v>
      </c>
      <c r="K52" s="2">
        <v>25</v>
      </c>
    </row>
    <row r="53" spans="1:11" x14ac:dyDescent="0.25">
      <c r="J53" s="2">
        <v>6</v>
      </c>
      <c r="K53" s="2">
        <v>30</v>
      </c>
    </row>
    <row r="54" spans="1:11" x14ac:dyDescent="0.25">
      <c r="J54" s="2">
        <v>7</v>
      </c>
      <c r="K54" s="2">
        <v>35</v>
      </c>
    </row>
    <row r="55" spans="1:11" x14ac:dyDescent="0.25">
      <c r="J55" s="2">
        <v>8</v>
      </c>
      <c r="K55" s="2">
        <v>40</v>
      </c>
    </row>
    <row r="56" spans="1:11" x14ac:dyDescent="0.25">
      <c r="J56" s="2">
        <v>9</v>
      </c>
      <c r="K56" s="2">
        <v>45</v>
      </c>
    </row>
    <row r="57" spans="1:11" x14ac:dyDescent="0.25">
      <c r="J57" s="2">
        <v>10</v>
      </c>
      <c r="K57" s="2">
        <v>50</v>
      </c>
    </row>
    <row r="58" spans="1:11" x14ac:dyDescent="0.25">
      <c r="J58" s="2">
        <v>11</v>
      </c>
      <c r="K58" s="2">
        <v>55</v>
      </c>
    </row>
    <row r="59" spans="1:11" x14ac:dyDescent="0.25">
      <c r="J59" s="2">
        <v>12</v>
      </c>
    </row>
    <row r="60" spans="1:11" x14ac:dyDescent="0.25">
      <c r="J60" s="2">
        <v>13</v>
      </c>
    </row>
    <row r="61" spans="1:11" x14ac:dyDescent="0.25">
      <c r="J61" s="2">
        <v>14</v>
      </c>
    </row>
    <row r="62" spans="1:11" x14ac:dyDescent="0.25">
      <c r="J62" s="2">
        <v>15</v>
      </c>
    </row>
    <row r="63" spans="1:11" x14ac:dyDescent="0.25">
      <c r="J63" s="2">
        <v>16</v>
      </c>
    </row>
  </sheetData>
  <sheetProtection password="CAED" sheet="1" objects="1" scenarios="1" selectLockedCells="1"/>
  <mergeCells count="30">
    <mergeCell ref="B26:C26"/>
    <mergeCell ref="E26:F26"/>
    <mergeCell ref="E37:F37"/>
    <mergeCell ref="H37:I37"/>
    <mergeCell ref="A29:I29"/>
    <mergeCell ref="A31:I31"/>
    <mergeCell ref="E33:I33"/>
    <mergeCell ref="H26:I26"/>
    <mergeCell ref="A42:I42"/>
    <mergeCell ref="A35:I35"/>
    <mergeCell ref="B37:C37"/>
    <mergeCell ref="B44:C44"/>
    <mergeCell ref="E44:F44"/>
    <mergeCell ref="H44:I44"/>
    <mergeCell ref="A46:I46"/>
    <mergeCell ref="B1:I1"/>
    <mergeCell ref="A6:I6"/>
    <mergeCell ref="A5:I5"/>
    <mergeCell ref="A9:I9"/>
    <mergeCell ref="E11:I11"/>
    <mergeCell ref="E22:I22"/>
    <mergeCell ref="A24:I24"/>
    <mergeCell ref="A13:I13"/>
    <mergeCell ref="B15:C15"/>
    <mergeCell ref="E15:F15"/>
    <mergeCell ref="H15:I15"/>
    <mergeCell ref="A18:I18"/>
    <mergeCell ref="A20:I20"/>
    <mergeCell ref="A45:I45"/>
    <mergeCell ref="A40:I40"/>
  </mergeCells>
  <phoneticPr fontId="0" type="noConversion"/>
  <dataValidations count="7">
    <dataValidation type="list" errorStyle="warning" allowBlank="1" showInputMessage="1" showErrorMessage="1" errorTitle="inserisce un valore da 0 a 7" sqref="A33 A11 A22">
      <formula1>$J$47:$J$54</formula1>
    </dataValidation>
    <dataValidation type="list" errorStyle="warning" allowBlank="1" showInputMessage="1" showErrorMessage="1" errorTitle="INSERISCI " error="INSERISCI UN VALORE DA 0 A 16" sqref="A44 A26 A37">
      <formula1>$J$47:$J$63</formula1>
    </dataValidation>
    <dataValidation type="list" errorStyle="warning" allowBlank="1" showInputMessage="1" showErrorMessage="1" errorTitle="SELEZIONA UN VALORE " error="SELEZIONA UN VALORE TRA QUELLI PROPOSTI" sqref="D15 D26 D37 D44">
      <formula1>$K$47:$K$58</formula1>
    </dataValidation>
    <dataValidation type="list" allowBlank="1" showInputMessage="1" showErrorMessage="1" sqref="A15">
      <formula1>$J$47:$J$63</formula1>
    </dataValidation>
    <dataValidation type="textLength" operator="greaterThan" allowBlank="1" showInputMessage="1" showErrorMessage="1" errorTitle=" Be careful!" error="minimum 5 characters_x000a__x000a_Authors: Di Blasio Andrea &amp; Di Donato Francesco_x000a_request on e-mail: andiblasio@gmail.com" sqref="B1:I1">
      <formula1>5</formula1>
    </dataValidation>
    <dataValidation type="decimal" allowBlank="1" showInputMessage="1" showErrorMessage="1" errorTitle="Be careful!" error="numbers between 15 and 69_x000a__x000a_Authors: Di Blasio Andrea &amp; Di Donato Francesco_x000a_request on e-mail: andiblasio@gmail.com" sqref="B2">
      <formula1>15</formula1>
      <formula2>69</formula2>
    </dataValidation>
    <dataValidation type="decimal" allowBlank="1" showInputMessage="1" showErrorMessage="1" errorTitle="Be careful!" error="numbers between 15 and 69_x000a__x000a_Authors: Di Blasio Andrea &amp; Di Donato Francesco_x000a_request on e-mail: andiblasio@gmail.com" sqref="B3">
      <formula1>30</formula1>
      <formula2>200</formula2>
    </dataValidation>
  </dataValidations>
  <hyperlinks>
    <hyperlink ref="L8" r:id="rId1"/>
  </hyperlinks>
  <pageMargins left="0.75000000000000011" right="0.75000000000000011" top="1" bottom="1" header="0.5" footer="0.5"/>
  <pageSetup paperSize="9" orientation="landscape" horizontalDpi="4294967292" verticalDpi="4294967292"/>
  <headerFooter alignWithMargins="0">
    <oddFooter xml:space="preserve">&amp;L&amp;"Times New Roman,Normale"&amp;8Versione elettronica del questionario IPAQ sviluppata dal dott. Andrea Di Blasio e da Christian Mazzocco.
Per info: &amp;"Times New Roman Bold,Normale"andiblasio@gmail.com&amp;"Verdana,Normale"&amp;10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zoomScale="120" zoomScaleNormal="120" zoomScaleSheetLayoutView="100" zoomScalePageLayoutView="120" workbookViewId="0">
      <selection activeCell="G16" sqref="G16"/>
    </sheetView>
  </sheetViews>
  <sheetFormatPr baseColWidth="10" defaultColWidth="11" defaultRowHeight="12.75" x14ac:dyDescent="0.2"/>
  <cols>
    <col min="1" max="1" width="18.125" bestFit="1" customWidth="1"/>
    <col min="3" max="3" width="9.125" customWidth="1"/>
    <col min="4" max="4" width="6.125" customWidth="1"/>
    <col min="5" max="5" width="11" customWidth="1"/>
    <col min="6" max="6" width="7.625" customWidth="1"/>
    <col min="7" max="7" width="15.625" customWidth="1"/>
    <col min="8" max="8" width="49.875" customWidth="1"/>
  </cols>
  <sheetData>
    <row r="1" spans="1:8" ht="15.75" x14ac:dyDescent="0.25">
      <c r="A1" s="12" t="s">
        <v>26</v>
      </c>
      <c r="B1" s="80">
        <f>Cuestionario!B1</f>
        <v>0</v>
      </c>
      <c r="C1" s="81"/>
      <c r="D1" s="81"/>
      <c r="E1" s="81"/>
      <c r="F1" s="81"/>
      <c r="G1" s="81"/>
      <c r="H1" s="81"/>
    </row>
    <row r="2" spans="1:8" ht="15.75" x14ac:dyDescent="0.25">
      <c r="A2" s="12" t="s">
        <v>27</v>
      </c>
      <c r="B2" s="21">
        <f>Cuestionario!B2</f>
        <v>0</v>
      </c>
      <c r="C2" s="20" t="s">
        <v>29</v>
      </c>
      <c r="D2" s="12"/>
      <c r="E2" s="35"/>
      <c r="F2" s="35" t="s">
        <v>31</v>
      </c>
      <c r="G2" s="12"/>
      <c r="H2" s="12"/>
    </row>
    <row r="3" spans="1:8" ht="15.75" x14ac:dyDescent="0.25">
      <c r="A3" s="12" t="s">
        <v>28</v>
      </c>
      <c r="B3" s="21">
        <f>Cuestionario!B3</f>
        <v>0</v>
      </c>
      <c r="C3" s="20" t="s">
        <v>30</v>
      </c>
      <c r="D3" s="12"/>
      <c r="E3" s="35"/>
      <c r="F3" s="35" t="s">
        <v>32</v>
      </c>
      <c r="G3" s="12"/>
      <c r="H3" s="12"/>
    </row>
    <row r="4" spans="1:8" s="6" customFormat="1" ht="86.1" customHeight="1" x14ac:dyDescent="0.2">
      <c r="A4" s="82" t="s">
        <v>100</v>
      </c>
      <c r="B4" s="82"/>
      <c r="C4" s="82"/>
      <c r="D4" s="82"/>
      <c r="E4" s="82"/>
      <c r="F4" s="82"/>
      <c r="G4" s="83"/>
      <c r="H4" s="83"/>
    </row>
    <row r="5" spans="1:8" ht="6.75" customHeight="1" x14ac:dyDescent="0.25">
      <c r="A5" s="2"/>
      <c r="B5" s="2"/>
      <c r="C5" s="2"/>
      <c r="D5" s="2"/>
      <c r="E5" s="2"/>
      <c r="F5" s="2"/>
      <c r="G5" s="2"/>
      <c r="H5" s="2"/>
    </row>
    <row r="6" spans="1:8" ht="15.75" x14ac:dyDescent="0.25">
      <c r="A6" s="74" t="s">
        <v>33</v>
      </c>
      <c r="B6" s="75"/>
      <c r="C6" s="19"/>
      <c r="D6" s="19">
        <f>3.3*((Cuestionario!A37*60)+Cuestionario!D37)*Cuestionario!A33</f>
        <v>0</v>
      </c>
      <c r="E6" s="56" t="s">
        <v>36</v>
      </c>
      <c r="F6" s="56"/>
      <c r="G6" s="28">
        <f>D6*3.5*(Cuestionario!$B$3/60)</f>
        <v>0</v>
      </c>
      <c r="H6" s="2" t="s">
        <v>37</v>
      </c>
    </row>
    <row r="7" spans="1:8" ht="15.75" x14ac:dyDescent="0.25">
      <c r="A7" s="76" t="s">
        <v>34</v>
      </c>
      <c r="B7" s="77"/>
      <c r="C7" s="15"/>
      <c r="D7" s="15">
        <f>4*((Cuestionario!A26*60)+Cuestionario!D26)*Cuestionario!A22</f>
        <v>0</v>
      </c>
      <c r="E7" s="56" t="s">
        <v>36</v>
      </c>
      <c r="F7" s="56"/>
      <c r="G7" s="29">
        <f>D7*3.5*(Cuestionario!$B$3/60)</f>
        <v>0</v>
      </c>
      <c r="H7" s="2" t="s">
        <v>37</v>
      </c>
    </row>
    <row r="8" spans="1:8" ht="15.75" x14ac:dyDescent="0.25">
      <c r="A8" s="78" t="s">
        <v>35</v>
      </c>
      <c r="B8" s="79"/>
      <c r="C8" s="18"/>
      <c r="D8" s="18">
        <f>8*((Cuestionario!A15*60)+Cuestionario!D15)*Cuestionario!A11</f>
        <v>0</v>
      </c>
      <c r="E8" s="56" t="s">
        <v>36</v>
      </c>
      <c r="F8" s="56"/>
      <c r="G8" s="30">
        <f>D8*3.5*(Cuestionario!$B$3/60)</f>
        <v>0</v>
      </c>
      <c r="H8" s="2" t="s">
        <v>37</v>
      </c>
    </row>
    <row r="9" spans="1:8" ht="5.25" customHeight="1" x14ac:dyDescent="0.25">
      <c r="A9" s="2"/>
      <c r="B9" s="2"/>
      <c r="C9" s="2"/>
      <c r="D9" s="2"/>
      <c r="E9" s="2"/>
      <c r="F9" s="2"/>
      <c r="G9" s="2"/>
      <c r="H9" s="2"/>
    </row>
    <row r="10" spans="1:8" ht="15.75" x14ac:dyDescent="0.25">
      <c r="A10" s="2"/>
      <c r="B10" s="9" t="s">
        <v>0</v>
      </c>
      <c r="C10" s="17"/>
      <c r="D10" s="17">
        <f>D6+D7+D8</f>
        <v>0</v>
      </c>
      <c r="E10" s="56" t="s">
        <v>36</v>
      </c>
      <c r="F10" s="56"/>
      <c r="G10" s="31">
        <f>G6+G7+G8</f>
        <v>0</v>
      </c>
      <c r="H10" s="2" t="s">
        <v>37</v>
      </c>
    </row>
    <row r="11" spans="1:8" ht="15.75" x14ac:dyDescent="0.25">
      <c r="A11" s="2"/>
      <c r="B11" s="2"/>
      <c r="C11" s="2"/>
      <c r="D11" s="2"/>
      <c r="E11" s="2"/>
      <c r="F11" s="2"/>
      <c r="G11" s="2"/>
      <c r="H11" s="2"/>
    </row>
    <row r="12" spans="1:8" ht="15.75" x14ac:dyDescent="0.25">
      <c r="A12" s="71" t="s">
        <v>38</v>
      </c>
      <c r="B12" s="71"/>
      <c r="C12" s="71"/>
      <c r="D12" s="71"/>
      <c r="E12" s="71"/>
      <c r="F12" s="71"/>
      <c r="G12" s="72"/>
      <c r="H12" s="72"/>
    </row>
    <row r="13" spans="1:8" ht="19.5" customHeight="1" x14ac:dyDescent="0.2">
      <c r="A13" s="73" t="str">
        <f>Foglio3!$A$2</f>
        <v>BAJO</v>
      </c>
      <c r="B13" s="73"/>
      <c r="C13" s="73"/>
      <c r="D13" s="73"/>
      <c r="E13" s="73"/>
      <c r="F13" s="73"/>
      <c r="G13" s="73"/>
      <c r="H13" s="73"/>
    </row>
    <row r="14" spans="1:8" ht="15.75" x14ac:dyDescent="0.25">
      <c r="A14" s="3"/>
      <c r="B14" s="3"/>
      <c r="C14" s="3"/>
      <c r="D14" s="3"/>
      <c r="E14" s="3"/>
      <c r="F14" s="3"/>
      <c r="G14" s="2"/>
      <c r="H14" s="2"/>
    </row>
    <row r="15" spans="1:8" ht="15.75" x14ac:dyDescent="0.2">
      <c r="A15" s="65" t="s">
        <v>39</v>
      </c>
      <c r="B15" s="65"/>
      <c r="C15" s="65"/>
      <c r="D15" s="65"/>
      <c r="E15" s="65"/>
      <c r="F15" s="65"/>
      <c r="G15" s="66"/>
      <c r="H15" s="66"/>
    </row>
    <row r="16" spans="1:8" ht="21" customHeight="1" x14ac:dyDescent="0.2">
      <c r="A16" s="10"/>
      <c r="B16" s="11"/>
      <c r="C16" s="11"/>
      <c r="D16" s="16">
        <f>Cuestionario!A44</f>
        <v>0</v>
      </c>
      <c r="E16" s="23" t="s">
        <v>40</v>
      </c>
      <c r="F16" s="23">
        <f>Cuestionario!D44</f>
        <v>0</v>
      </c>
      <c r="G16" s="11" t="s">
        <v>41</v>
      </c>
      <c r="H16" s="11"/>
    </row>
    <row r="17" spans="1:8" ht="54" customHeight="1" x14ac:dyDescent="0.2">
      <c r="A17" s="65" t="s">
        <v>43</v>
      </c>
      <c r="B17" s="65"/>
      <c r="C17" s="65"/>
      <c r="D17" s="65"/>
      <c r="E17" s="65"/>
      <c r="F17" s="65"/>
      <c r="G17" s="65"/>
      <c r="H17" s="65"/>
    </row>
    <row r="18" spans="1:8" ht="20.25" customHeight="1" x14ac:dyDescent="0.35">
      <c r="A18" s="62" t="s">
        <v>42</v>
      </c>
      <c r="B18" s="63"/>
      <c r="C18" s="63"/>
      <c r="D18" s="63"/>
      <c r="E18" s="63"/>
      <c r="F18" s="63"/>
      <c r="G18" s="64"/>
      <c r="H18" s="64"/>
    </row>
    <row r="19" spans="1:8" x14ac:dyDescent="0.2">
      <c r="A19" s="67" t="str">
        <f>IF(AND((D10/60&lt;=2.5),(D16&gt;=8)),Foglio3!B13,IF(AND((D10/60&lt;=2.5),(D16&gt;4),(D16&lt;8)),Foglio3!B14,IF(AND((D10/60&lt;=2.5),(D16&lt;=4)),Foglio3!B15,IF(AND((D10/60&gt;2.5),(D10/60&lt;=16),(D16&gt;=8)),Foglio3!B16,IF(AND((D10/60&gt;2.5),(D10/60&lt;=16),(D16&gt;4),(D16&lt;8)),Foglio3!B17,IF(AND((D10/60&gt;2.5),(D10/60&lt;=16),(D16&lt;=4)),Foglio3!B18,IF(AND((D10/60&lt;=35.5),(D10/60&gt;16),(D16&gt;=8)),Foglio3!B19,""))))))&amp;IF(AND((D10/60&lt;=35.5),(D10/60&gt;16),(D16&lt;8),(D16&gt;4)),Foglio3!B20,IF(AND((D10/60&lt;=35.5),(D10/60&gt;16),(D16&lt;=4)),Foglio3!B21,IF(AND((D10/60&gt;35.5),(D16&gt;=8)),Foglio3!B22,IF(AND((D10/60&gt;35.5),(D16&gt;4),(D16&lt;8)),Foglio3!B23,IF(AND((D10/60&gt;35.5),(D16&lt;=4)),Foglio3!B24,""))))))</f>
        <v>Debes mejorar tus niveles de actividad física. Aunque tu tiempo diario sedentario es bajo, por debajo de las 4 horas, tus bajos/inexistentes niveles de actividad física moderada a vigorosa diarios producirán efectos negativos en tu salud presente y futura. De acuerdo con tu estado de salud deberías dedicar de 60 a 75 minutos diarios a  realizar actividad física a intensidad moderada o de 45 a 55 minutos diarios a actividad física moderada y vigorosa.</v>
      </c>
      <c r="B19" s="68"/>
      <c r="C19" s="68"/>
      <c r="D19" s="68"/>
      <c r="E19" s="68"/>
      <c r="F19" s="68"/>
      <c r="G19" s="69"/>
      <c r="H19" s="69"/>
    </row>
    <row r="20" spans="1:8" x14ac:dyDescent="0.2">
      <c r="A20" s="70"/>
      <c r="B20" s="70"/>
      <c r="C20" s="70"/>
      <c r="D20" s="70"/>
      <c r="E20" s="70"/>
      <c r="F20" s="70"/>
      <c r="G20" s="70"/>
      <c r="H20" s="70"/>
    </row>
    <row r="21" spans="1:8" ht="90" customHeight="1" x14ac:dyDescent="0.2">
      <c r="A21" s="70"/>
      <c r="B21" s="70"/>
      <c r="C21" s="70"/>
      <c r="D21" s="70"/>
      <c r="E21" s="70"/>
      <c r="F21" s="70"/>
      <c r="G21" s="70"/>
      <c r="H21" s="70"/>
    </row>
    <row r="22" spans="1:8" ht="23.1" customHeight="1" x14ac:dyDescent="0.2">
      <c r="A22" s="60" t="s">
        <v>44</v>
      </c>
      <c r="B22" s="60"/>
      <c r="C22" s="60"/>
      <c r="D22" s="60"/>
      <c r="E22" s="60"/>
      <c r="F22" s="60"/>
      <c r="G22" s="61"/>
      <c r="H22" s="61"/>
    </row>
    <row r="23" spans="1:8" ht="9.75" customHeight="1" x14ac:dyDescent="0.2">
      <c r="A23" s="59" t="s">
        <v>2</v>
      </c>
      <c r="B23" s="59"/>
      <c r="C23" s="59"/>
      <c r="D23" s="59"/>
      <c r="E23" s="59"/>
      <c r="F23" s="59"/>
      <c r="G23" s="59"/>
      <c r="H23" s="59"/>
    </row>
  </sheetData>
  <sheetProtection password="CAED" sheet="1" objects="1" scenarios="1" selectLockedCells="1" selectUnlockedCells="1"/>
  <mergeCells count="17">
    <mergeCell ref="A6:B6"/>
    <mergeCell ref="A7:B7"/>
    <mergeCell ref="A8:B8"/>
    <mergeCell ref="B1:H1"/>
    <mergeCell ref="E8:F8"/>
    <mergeCell ref="A4:H4"/>
    <mergeCell ref="E6:F6"/>
    <mergeCell ref="E7:F7"/>
    <mergeCell ref="A23:H23"/>
    <mergeCell ref="A22:H22"/>
    <mergeCell ref="E10:F10"/>
    <mergeCell ref="A18:H18"/>
    <mergeCell ref="A15:H15"/>
    <mergeCell ref="A19:H21"/>
    <mergeCell ref="A12:H12"/>
    <mergeCell ref="A13:H13"/>
    <mergeCell ref="A17:H17"/>
  </mergeCells>
  <phoneticPr fontId="0" type="noConversion"/>
  <printOptions horizontalCentered="1"/>
  <pageMargins left="0.75000000000000011" right="0.75000000000000011" top="1" bottom="1" header="0.5" footer="0.5"/>
  <pageSetup paperSize="9" scale="94" orientation="landscape" horizontalDpi="4294967292" verticalDpi="4294967292"/>
  <headerFooter alignWithMargins="0">
    <oddFooter xml:space="preserve">&amp;L&amp;"Times New Roman,Grassetto"&amp;9This report does not constitute diagnosis.
Do not forget to consult your physician before to start a physical exercise program.
To request information about the excel file and the report:&amp;KFF0000 andiblasio@gmail.com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zoomScale="130" zoomScaleNormal="130" zoomScalePageLayoutView="130" workbookViewId="0">
      <selection activeCell="A12" sqref="A12:XFD25"/>
    </sheetView>
  </sheetViews>
  <sheetFormatPr baseColWidth="10" defaultColWidth="11" defaultRowHeight="12.75" x14ac:dyDescent="0.2"/>
  <cols>
    <col min="1" max="1" width="43.875" bestFit="1" customWidth="1"/>
    <col min="2" max="2" width="9.375" hidden="1" customWidth="1"/>
    <col min="3" max="13" width="0" hidden="1" customWidth="1"/>
  </cols>
  <sheetData>
    <row r="1" spans="1:11" x14ac:dyDescent="0.2">
      <c r="B1" t="s">
        <v>67</v>
      </c>
      <c r="C1" t="s">
        <v>68</v>
      </c>
      <c r="D1" t="s">
        <v>69</v>
      </c>
      <c r="E1" t="s">
        <v>70</v>
      </c>
      <c r="F1" t="s">
        <v>71</v>
      </c>
      <c r="G1" t="s">
        <v>72</v>
      </c>
      <c r="H1" t="s">
        <v>73</v>
      </c>
      <c r="I1" t="s">
        <v>74</v>
      </c>
      <c r="J1" t="s">
        <v>75</v>
      </c>
      <c r="K1" t="s">
        <v>76</v>
      </c>
    </row>
    <row r="2" spans="1:11" x14ac:dyDescent="0.2">
      <c r="A2" t="str">
        <f>IF(AND(B2&gt;16,Cuestionario!B3&gt;1),"NO CLASIFICADO",IF(OR(AND(C2&gt;=7,(Report!D10&gt;=3000)),AND(Cuestionario!A11&gt;=3, Report!D10&gt;=1500)),"ALTO",IF(OR(AND(C2&gt;=5,Report!D10&gt;=600),AND(Cuestionario!A11&gt;=3,E2&gt;=20),AND(J2&gt;=5,K2&gt;=150)),"MODERADO","BAJO")))</f>
        <v>BAJO</v>
      </c>
      <c r="B2">
        <f>Cuestionario!A15+Cuestionario!A26+Cuestionario!A37</f>
        <v>0</v>
      </c>
      <c r="C2">
        <f>Cuestionario!A11+Cuestionario!A22+Cuestionario!A33</f>
        <v>0</v>
      </c>
      <c r="D2">
        <f>Cuestionario!A11</f>
        <v>0</v>
      </c>
      <c r="E2">
        <f>(Cuestionario!A15*60+Cuestionario!D15)*D2</f>
        <v>0</v>
      </c>
      <c r="F2">
        <f>Cuestionario!A22</f>
        <v>0</v>
      </c>
      <c r="G2">
        <f>((Cuestionario!A26*60+Cuestionario!D26)*Cuestionario!A22)</f>
        <v>0</v>
      </c>
      <c r="H2">
        <f>Cuestionario!A33</f>
        <v>0</v>
      </c>
      <c r="I2">
        <f>((Cuestionario!A37*60+Cuestionario!D37)*Cuestionario!A33)</f>
        <v>0</v>
      </c>
      <c r="J2">
        <f>Cuestionario!A22+Cuestionario!A33</f>
        <v>0</v>
      </c>
      <c r="K2">
        <f>G2+I2</f>
        <v>0</v>
      </c>
    </row>
    <row r="3" spans="1:11" ht="15.75" x14ac:dyDescent="0.25">
      <c r="A3" s="1"/>
    </row>
    <row r="4" spans="1:11" ht="15.75" x14ac:dyDescent="0.25">
      <c r="A4" s="1"/>
    </row>
    <row r="5" spans="1:11" ht="15.75" x14ac:dyDescent="0.25">
      <c r="A5" s="1"/>
    </row>
    <row r="9" spans="1:11" ht="15.75" x14ac:dyDescent="0.25">
      <c r="A9" s="13"/>
      <c r="B9" s="2"/>
    </row>
    <row r="10" spans="1:11" ht="15.75" x14ac:dyDescent="0.25">
      <c r="A10" s="13"/>
      <c r="B10" s="2"/>
    </row>
    <row r="11" spans="1:11" ht="15.75" x14ac:dyDescent="0.25">
      <c r="A11" s="13"/>
      <c r="B11" s="2"/>
    </row>
    <row r="12" spans="1:11" hidden="1" x14ac:dyDescent="0.2"/>
    <row r="13" spans="1:11" hidden="1" x14ac:dyDescent="0.2">
      <c r="A13" s="36" t="s">
        <v>3</v>
      </c>
      <c r="B13" s="33" t="s">
        <v>15</v>
      </c>
    </row>
    <row r="14" spans="1:11" hidden="1" x14ac:dyDescent="0.2">
      <c r="A14" s="36" t="s">
        <v>4</v>
      </c>
      <c r="B14" s="34" t="s">
        <v>16</v>
      </c>
    </row>
    <row r="15" spans="1:11" hidden="1" x14ac:dyDescent="0.2">
      <c r="A15" s="36" t="s">
        <v>5</v>
      </c>
      <c r="B15" s="33" t="s">
        <v>17</v>
      </c>
    </row>
    <row r="16" spans="1:11" hidden="1" x14ac:dyDescent="0.2">
      <c r="A16" s="36" t="s">
        <v>6</v>
      </c>
      <c r="B16" s="34" t="s">
        <v>18</v>
      </c>
    </row>
    <row r="17" spans="1:2" hidden="1" x14ac:dyDescent="0.2">
      <c r="A17" s="36" t="s">
        <v>7</v>
      </c>
      <c r="B17" s="34" t="s">
        <v>18</v>
      </c>
    </row>
    <row r="18" spans="1:2" hidden="1" x14ac:dyDescent="0.2">
      <c r="A18" s="36" t="s">
        <v>8</v>
      </c>
      <c r="B18" s="33" t="s">
        <v>19</v>
      </c>
    </row>
    <row r="19" spans="1:2" hidden="1" x14ac:dyDescent="0.2">
      <c r="A19" s="36" t="s">
        <v>9</v>
      </c>
      <c r="B19" s="33" t="s">
        <v>20</v>
      </c>
    </row>
    <row r="20" spans="1:2" hidden="1" x14ac:dyDescent="0.2">
      <c r="A20" s="36" t="s">
        <v>10</v>
      </c>
      <c r="B20" s="33" t="s">
        <v>21</v>
      </c>
    </row>
    <row r="21" spans="1:2" hidden="1" x14ac:dyDescent="0.2">
      <c r="A21" s="36" t="s">
        <v>11</v>
      </c>
      <c r="B21" s="34" t="s">
        <v>22</v>
      </c>
    </row>
    <row r="22" spans="1:2" hidden="1" x14ac:dyDescent="0.2">
      <c r="A22" s="36" t="s">
        <v>12</v>
      </c>
      <c r="B22" s="33" t="s">
        <v>23</v>
      </c>
    </row>
    <row r="23" spans="1:2" hidden="1" x14ac:dyDescent="0.2">
      <c r="A23" s="36" t="s">
        <v>13</v>
      </c>
      <c r="B23" s="33" t="s">
        <v>24</v>
      </c>
    </row>
    <row r="24" spans="1:2" hidden="1" x14ac:dyDescent="0.2">
      <c r="A24" s="36" t="s">
        <v>14</v>
      </c>
      <c r="B24" s="33" t="s">
        <v>25</v>
      </c>
    </row>
    <row r="25" spans="1:2" hidden="1" x14ac:dyDescent="0.2"/>
  </sheetData>
  <sheetProtection password="CAED" sheet="1" objects="1" scenarios="1" selectLockedCells="1" selectUnlockedCells="1"/>
  <phoneticPr fontId="0" type="noConversion"/>
  <pageMargins left="0.75" right="0.75" top="1" bottom="1" header="0.5" footer="0.5"/>
  <pageSetup paperSize="0"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election activeCell="G7" sqref="G7"/>
    </sheetView>
  </sheetViews>
  <sheetFormatPr baseColWidth="10" defaultColWidth="8.875" defaultRowHeight="15.75" x14ac:dyDescent="0.25"/>
  <cols>
    <col min="1" max="1" width="32.5" style="2" customWidth="1"/>
    <col min="2" max="2" width="10.625" style="2" customWidth="1"/>
    <col min="3" max="3" width="12.5" style="2" customWidth="1"/>
    <col min="4" max="4" width="17" style="2" customWidth="1"/>
    <col min="5" max="5" width="20.5" style="2" customWidth="1"/>
    <col min="6" max="6" width="17.5" style="2" customWidth="1"/>
    <col min="7" max="7" width="25.875" style="2" customWidth="1"/>
    <col min="8" max="8" width="25" style="2" customWidth="1"/>
    <col min="9" max="9" width="26" style="2" customWidth="1"/>
    <col min="10" max="10" width="28" style="2" customWidth="1"/>
    <col min="11" max="11" width="29" style="2" customWidth="1"/>
    <col min="12" max="12" width="25.5" style="2" customWidth="1"/>
    <col min="13" max="13" width="32.625" style="2" customWidth="1"/>
    <col min="14" max="14" width="21.125" style="2" customWidth="1"/>
    <col min="15" max="15" width="24.5" style="2" customWidth="1"/>
    <col min="16" max="16" width="26.375" style="2" customWidth="1"/>
    <col min="17" max="17" width="25" style="2" customWidth="1"/>
    <col min="18" max="18" width="17.875" style="2" customWidth="1"/>
    <col min="19" max="19" width="19.5" style="2" customWidth="1"/>
    <col min="20" max="20" width="18.5" style="2" customWidth="1"/>
    <col min="21" max="21" width="16.875" style="2" customWidth="1"/>
    <col min="22" max="22" width="15.625" style="2" customWidth="1"/>
    <col min="23" max="23" width="31.375" style="2" customWidth="1"/>
    <col min="24" max="16384" width="8.875" style="2"/>
  </cols>
  <sheetData>
    <row r="1" spans="1:23" s="1" customFormat="1" x14ac:dyDescent="0.25">
      <c r="A1" s="40" t="s">
        <v>45</v>
      </c>
      <c r="B1" s="40" t="s">
        <v>27</v>
      </c>
      <c r="C1" s="40" t="s">
        <v>28</v>
      </c>
      <c r="D1" s="41" t="s">
        <v>103</v>
      </c>
      <c r="E1" s="41" t="s">
        <v>84</v>
      </c>
      <c r="F1" s="41" t="s">
        <v>104</v>
      </c>
      <c r="G1" s="41" t="s">
        <v>85</v>
      </c>
      <c r="H1" s="41" t="s">
        <v>101</v>
      </c>
      <c r="I1" s="41" t="s">
        <v>86</v>
      </c>
      <c r="J1" s="41" t="s">
        <v>102</v>
      </c>
      <c r="K1" s="41" t="s">
        <v>87</v>
      </c>
      <c r="L1" s="41" t="s">
        <v>88</v>
      </c>
      <c r="M1" s="41" t="s">
        <v>89</v>
      </c>
      <c r="N1" s="41" t="s">
        <v>90</v>
      </c>
      <c r="O1" s="41" t="s">
        <v>91</v>
      </c>
      <c r="P1" s="41" t="s">
        <v>92</v>
      </c>
      <c r="Q1" s="41" t="s">
        <v>93</v>
      </c>
      <c r="R1" s="41" t="s">
        <v>94</v>
      </c>
      <c r="S1" s="41" t="s">
        <v>95</v>
      </c>
      <c r="T1" s="41" t="s">
        <v>96</v>
      </c>
      <c r="U1" s="41" t="s">
        <v>97</v>
      </c>
      <c r="V1" s="41" t="s">
        <v>98</v>
      </c>
      <c r="W1" s="41" t="s">
        <v>99</v>
      </c>
    </row>
    <row r="2" spans="1:23" x14ac:dyDescent="0.25">
      <c r="A2" s="42">
        <f>Cuestionario!B1</f>
        <v>0</v>
      </c>
      <c r="B2" s="42">
        <f>Cuestionario!B2</f>
        <v>0</v>
      </c>
      <c r="C2" s="42">
        <f>Cuestionario!B3</f>
        <v>0</v>
      </c>
      <c r="D2" s="42">
        <f>Foglio3!D2</f>
        <v>0</v>
      </c>
      <c r="E2" s="42">
        <f>Foglio3!E2</f>
        <v>0</v>
      </c>
      <c r="F2" s="42">
        <f>Foglio3!F2</f>
        <v>0</v>
      </c>
      <c r="G2" s="42">
        <f>Foglio3!G2</f>
        <v>0</v>
      </c>
      <c r="H2" s="42">
        <f>Foglio3!H2</f>
        <v>0</v>
      </c>
      <c r="I2" s="42">
        <f>Foglio3!I2</f>
        <v>0</v>
      </c>
      <c r="J2" s="42">
        <f>Foglio3!J2</f>
        <v>0</v>
      </c>
      <c r="K2" s="42">
        <f>Foglio3!K2</f>
        <v>0</v>
      </c>
      <c r="L2" s="42">
        <f>E2+G2</f>
        <v>0</v>
      </c>
      <c r="M2" s="42">
        <f>L2+I2</f>
        <v>0</v>
      </c>
      <c r="N2" s="43">
        <f>Report!D8</f>
        <v>0</v>
      </c>
      <c r="O2" s="43">
        <f>Report!D7</f>
        <v>0</v>
      </c>
      <c r="P2" s="43">
        <f>Report!D6</f>
        <v>0</v>
      </c>
      <c r="Q2" s="43">
        <f>Report!D10</f>
        <v>0</v>
      </c>
      <c r="R2" s="44">
        <f>Report!G8</f>
        <v>0</v>
      </c>
      <c r="S2" s="44">
        <f>Report!G7</f>
        <v>0</v>
      </c>
      <c r="T2" s="44">
        <f>Report!G6</f>
        <v>0</v>
      </c>
      <c r="U2" s="44">
        <f>Report!G10</f>
        <v>0</v>
      </c>
      <c r="V2" s="42" t="str">
        <f>Foglio3!A2</f>
        <v>BAJO</v>
      </c>
      <c r="W2" s="42">
        <f>60*Cuestionario!A44+Cuestionario!D44</f>
        <v>0</v>
      </c>
    </row>
    <row r="5" spans="1:23" x14ac:dyDescent="0.25">
      <c r="A5" s="84" t="s">
        <v>77</v>
      </c>
      <c r="B5" s="84"/>
      <c r="C5" s="84"/>
      <c r="D5" s="84"/>
      <c r="E5" s="84"/>
      <c r="F5" s="84"/>
      <c r="G5" s="84"/>
      <c r="H5" s="53"/>
      <c r="I5" s="53"/>
      <c r="J5" s="53"/>
      <c r="K5" s="53"/>
    </row>
    <row r="6" spans="1:23" x14ac:dyDescent="0.25">
      <c r="Q6" s="39"/>
    </row>
    <row r="7" spans="1:23" x14ac:dyDescent="0.25">
      <c r="A7" s="38" t="s">
        <v>78</v>
      </c>
    </row>
    <row r="8" spans="1:23" x14ac:dyDescent="0.25">
      <c r="A8" s="85" t="s">
        <v>79</v>
      </c>
      <c r="B8" s="85"/>
      <c r="C8" s="85"/>
      <c r="D8" s="85"/>
      <c r="E8" s="53"/>
      <c r="F8" s="53"/>
    </row>
    <row r="9" spans="1:23" x14ac:dyDescent="0.25">
      <c r="A9" s="85" t="s">
        <v>80</v>
      </c>
      <c r="B9" s="85"/>
      <c r="C9" s="85"/>
      <c r="D9" s="85"/>
      <c r="E9" s="53"/>
      <c r="F9" s="53"/>
    </row>
    <row r="10" spans="1:23" x14ac:dyDescent="0.25">
      <c r="A10" s="85" t="s">
        <v>81</v>
      </c>
      <c r="B10" s="53"/>
      <c r="C10" s="53"/>
      <c r="D10" s="53"/>
      <c r="E10" s="53"/>
      <c r="F10" s="53"/>
    </row>
    <row r="11" spans="1:23" x14ac:dyDescent="0.25">
      <c r="A11" s="85" t="s">
        <v>82</v>
      </c>
      <c r="B11" s="85"/>
      <c r="C11" s="85"/>
      <c r="D11" s="85"/>
      <c r="E11" s="53"/>
      <c r="F11" s="53"/>
    </row>
  </sheetData>
  <mergeCells count="5">
    <mergeCell ref="A5:K5"/>
    <mergeCell ref="A8:F8"/>
    <mergeCell ref="A9:F9"/>
    <mergeCell ref="A10:F10"/>
    <mergeCell ref="A11:F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09E8A1B133D84EA0C1F0F8D9BA082F" ma:contentTypeVersion="" ma:contentTypeDescription="Crear nuevo documento." ma:contentTypeScope="" ma:versionID="08c23b76edd3a1da9c8eee765c20eda6">
  <xsd:schema xmlns:xsd="http://www.w3.org/2001/XMLSchema" xmlns:xs="http://www.w3.org/2001/XMLSchema" xmlns:p="http://schemas.microsoft.com/office/2006/metadata/properties" xmlns:ns2="cb775a0a-5134-4c33-b814-568928a047bf" targetNamespace="http://schemas.microsoft.com/office/2006/metadata/properties" ma:root="true" ma:fieldsID="e85b53b63231d99ad449799f9fbb83b8" ns2:_="">
    <xsd:import namespace="cb775a0a-5134-4c33-b814-568928a047b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75a0a-5134-4c33-b814-568928a047b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D7BF8D-1BFE-43D2-9716-534D924A37A3}"/>
</file>

<file path=customXml/itemProps2.xml><?xml version="1.0" encoding="utf-8"?>
<ds:datastoreItem xmlns:ds="http://schemas.openxmlformats.org/officeDocument/2006/customXml" ds:itemID="{5ED72163-06D1-4FFE-9D5A-2366F07DEB23}"/>
</file>

<file path=customXml/itemProps3.xml><?xml version="1.0" encoding="utf-8"?>
<ds:datastoreItem xmlns:ds="http://schemas.openxmlformats.org/officeDocument/2006/customXml" ds:itemID="{78B8124E-9792-48EE-BE1A-D788FED59E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Cuestionario</vt:lpstr>
      <vt:lpstr>Report</vt:lpstr>
      <vt:lpstr>Foglio3</vt:lpstr>
      <vt:lpstr>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Pablo Alberto Sainz Ruiz</cp:lastModifiedBy>
  <cp:lastPrinted>2015-12-31T17:01:18Z</cp:lastPrinted>
  <dcterms:created xsi:type="dcterms:W3CDTF">2014-09-12T12:00:39Z</dcterms:created>
  <dcterms:modified xsi:type="dcterms:W3CDTF">2022-04-12T09:12:55Z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0x010100EE09E8A1B133D84EA0C1F0F8D9BA082F</vt:lpwstr>
  </property>
</Properties>
</file>